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CITACAO\JOSE\DOCUMENTOS LICITAÇÃO\TOMADAS DE PREÇOS 2022\TOMADA DE PREÇOS Nº 11-2022 - CASA BALNEARIO\POR NO SITE\"/>
    </mc:Choice>
  </mc:AlternateContent>
  <xr:revisionPtr revIDLastSave="0" documentId="8_{BDD20128-44E7-49DB-B873-8B9ECF3B7447}" xr6:coauthVersionLast="46" xr6:coauthVersionMax="46" xr10:uidLastSave="{00000000-0000-0000-0000-000000000000}"/>
  <bookViews>
    <workbookView xWindow="-120" yWindow="-120" windowWidth="20730" windowHeight="11040" xr2:uid="{65F049F7-2C46-446A-9AD3-C71A19C650FE}"/>
  </bookViews>
  <sheets>
    <sheet name="PLANILHA ORÇAMENTÁRIA" sheetId="1" r:id="rId1"/>
    <sheet name="CRONOGRAMA " sheetId="2" r:id="rId2"/>
  </sheets>
  <definedNames>
    <definedName name="_xlnm.Print_Area" localSheetId="1">'CRONOGRAMA '!$B$5:$P$31</definedName>
    <definedName name="_xlnm.Print_Area" localSheetId="0">'PLANILHA ORÇAMENTÁRIA'!$B$2:$M$103</definedName>
    <definedName name="_xlnm.Print_Titles" localSheetId="0">'PLANILHA ORÇAMENTÁRIA'!$11:$12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13" i="2" s="1"/>
  <c r="L13" i="2" s="1"/>
  <c r="L59" i="1"/>
  <c r="L79" i="1"/>
  <c r="L50" i="1"/>
  <c r="J19" i="2" s="1"/>
  <c r="P19" i="2" s="1"/>
  <c r="L86" i="1"/>
  <c r="J21" i="2" s="1"/>
  <c r="P21" i="2" s="1"/>
  <c r="L75" i="1"/>
  <c r="L46" i="1"/>
  <c r="J18" i="2" s="1"/>
  <c r="P18" i="2" s="1"/>
  <c r="L43" i="1"/>
  <c r="J17" i="2" s="1"/>
  <c r="N17" i="2" s="1"/>
  <c r="L39" i="1"/>
  <c r="J16" i="2" s="1"/>
  <c r="N16" i="2" s="1"/>
  <c r="L32" i="1"/>
  <c r="J15" i="2" s="1"/>
  <c r="N15" i="2" s="1"/>
  <c r="L29" i="1"/>
  <c r="J14" i="2" s="1"/>
  <c r="L14" i="2" s="1"/>
  <c r="L13" i="1"/>
  <c r="J12" i="2" s="1"/>
  <c r="C21" i="2"/>
  <c r="C20" i="2"/>
  <c r="C19" i="2"/>
  <c r="C18" i="2"/>
  <c r="C17" i="2"/>
  <c r="C16" i="2"/>
  <c r="C15" i="2"/>
  <c r="C14" i="2"/>
  <c r="C13" i="2"/>
  <c r="C12" i="2"/>
  <c r="L58" i="1" l="1"/>
  <c r="L89" i="1" s="1"/>
  <c r="L12" i="2"/>
  <c r="L22" i="2" s="1"/>
  <c r="P22" i="2"/>
  <c r="J20" i="2" l="1"/>
  <c r="N20" i="2" s="1"/>
  <c r="N22" i="2" s="1"/>
  <c r="R23" i="2" s="1"/>
  <c r="J23" i="2" l="1"/>
  <c r="O22" i="2" s="1"/>
  <c r="J22" i="2"/>
  <c r="M22" i="2" l="1"/>
  <c r="K22" i="2"/>
  <c r="R22" i="2" l="1"/>
</calcChain>
</file>

<file path=xl/sharedStrings.xml><?xml version="1.0" encoding="utf-8"?>
<sst xmlns="http://schemas.openxmlformats.org/spreadsheetml/2006/main" count="334" uniqueCount="207">
  <si>
    <t>Obra</t>
  </si>
  <si>
    <t>Edificação em alvenaria</t>
  </si>
  <si>
    <t>Data</t>
  </si>
  <si>
    <t>Julho/2022</t>
  </si>
  <si>
    <t>Unidade Construtuiva</t>
  </si>
  <si>
    <t>Encargos Sociais</t>
  </si>
  <si>
    <t>Tipo de Obra</t>
  </si>
  <si>
    <t>Construção</t>
  </si>
  <si>
    <t>Banco de Referência</t>
  </si>
  <si>
    <t>Endereço da Obra</t>
  </si>
  <si>
    <t>Balneário Municipal</t>
  </si>
  <si>
    <t>BDI</t>
  </si>
  <si>
    <t>Moeda</t>
  </si>
  <si>
    <t>Real (R$)</t>
  </si>
  <si>
    <t>Planilha Orçamentária Sintética com Valor da Mão de Obra</t>
  </si>
  <si>
    <t>Item</t>
  </si>
  <si>
    <t>Código</t>
  </si>
  <si>
    <t>Banco</t>
  </si>
  <si>
    <t>Descrição</t>
  </si>
  <si>
    <t>Und</t>
  </si>
  <si>
    <t>Quant.</t>
  </si>
  <si>
    <t>Valor Unit</t>
  </si>
  <si>
    <t>Total</t>
  </si>
  <si>
    <t>MAT.</t>
  </si>
  <si>
    <t xml:space="preserve"> 1 </t>
  </si>
  <si>
    <t>INFRAESTRUTURA</t>
  </si>
  <si>
    <t xml:space="preserve"> 1.1 </t>
  </si>
  <si>
    <t>SINAPI</t>
  </si>
  <si>
    <t>ESCAVAÇÃO MANUAL DE VALA COM PROFUNDIDADE MENOR OU IGUAL A 1,30 M. AF_02/2021</t>
  </si>
  <si>
    <t>m³</t>
  </si>
  <si>
    <t xml:space="preserve"> 1.2 </t>
  </si>
  <si>
    <t>REATERRO MANUAL APILOADO COM SOQUETE. AF_10/2017</t>
  </si>
  <si>
    <t xml:space="preserve"> 1.3 </t>
  </si>
  <si>
    <t>AGESUL</t>
  </si>
  <si>
    <t>SINAPI - 101174 - ESTACA BROCA DE CONCRETO, DIAMETRO DE 25CM, ESCAVACAO MANUAL COM TRADO CONCHA, COM ARMADURA DE ARRANQUE. AF_05/2020</t>
  </si>
  <si>
    <t>M</t>
  </si>
  <si>
    <t xml:space="preserve"> 1.4 </t>
  </si>
  <si>
    <t>KG</t>
  </si>
  <si>
    <t xml:space="preserve"> 1.5 </t>
  </si>
  <si>
    <t xml:space="preserve"> 1.6 </t>
  </si>
  <si>
    <t>CONCRETO FCK = 25MPA, TRAÇO 1:2,3:2,7 (EM MASSA SECA DE CIMENTO/ AREIA MÉDIA/ BRITA 1) - PREPARO MECÂNICO COM BETONEIRA 400 L. AF_05/2021</t>
  </si>
  <si>
    <t xml:space="preserve"> 1.7 </t>
  </si>
  <si>
    <t>m²</t>
  </si>
  <si>
    <t xml:space="preserve"> 1.8 </t>
  </si>
  <si>
    <t>LANÇAMENTO COM USO DE BALDES, ADENSAMENTO E ACABAMENTO DE CONCRETO EM ESTRUTURAS. AF_02/2022</t>
  </si>
  <si>
    <t xml:space="preserve"> 1.9 </t>
  </si>
  <si>
    <t xml:space="preserve"> 2 </t>
  </si>
  <si>
    <t>SUPERESTRUTURA</t>
  </si>
  <si>
    <t xml:space="preserve"> 2.1 </t>
  </si>
  <si>
    <t>CONCRETAGEM DE PILARES, FCK = 25 MPA,  COM USO DE BALDES - LANÇAMENTO, ADENSAMENTO E ACABAMENTO. AF_02/2022</t>
  </si>
  <si>
    <t xml:space="preserve"> 2.2 </t>
  </si>
  <si>
    <t xml:space="preserve"> 2.3 </t>
  </si>
  <si>
    <t xml:space="preserve"> 2.4 </t>
  </si>
  <si>
    <t xml:space="preserve"> 2.5 </t>
  </si>
  <si>
    <t>CINTA DE AMARRAÇÃO DE ALVENARIA MOLDADA IN LOCO EM CONCRETO. AF_03/2016</t>
  </si>
  <si>
    <t xml:space="preserve"> 3 </t>
  </si>
  <si>
    <t>ALVENARIA</t>
  </si>
  <si>
    <t xml:space="preserve"> 3.1 </t>
  </si>
  <si>
    <t>ALVENARIA DE VEDAÇÃO DE BLOCOS CERÂMICOS FURADOS NA HORIZONTAL DE 9X19X19 CM (ESPESSURA 9 CM) E ARGAMASSA DE ASSENTAMENTO COM PREPARO MANUAL. AF_12/2021</t>
  </si>
  <si>
    <t xml:space="preserve"> 3.2 </t>
  </si>
  <si>
    <t xml:space="preserve"> 4 </t>
  </si>
  <si>
    <t>REVESTIMENTOS</t>
  </si>
  <si>
    <t xml:space="preserve"> 4.1 </t>
  </si>
  <si>
    <t xml:space="preserve"> 4.2 </t>
  </si>
  <si>
    <t xml:space="preserve"> 4.3 </t>
  </si>
  <si>
    <t>REVESTIMENTO CERÂMICO COM PLACAS TIPO ESMALTADA PADRÃO POPULAR DE DIMENSÕES 35X35 CM APLICADAS NO PISO E PAREDE. AF_06/2014</t>
  </si>
  <si>
    <t xml:space="preserve"> 4.4 </t>
  </si>
  <si>
    <t>RODAPÉ CERÂMICO DE 7CM DE ALTURA COM PLACAS TIPO ESMALTADA EXTRA  DE DIMENSÕES 35X35CM. AF_06/2014</t>
  </si>
  <si>
    <t xml:space="preserve"> 4.5 </t>
  </si>
  <si>
    <t>CONTRAPISO EM ARGAMASSA TRAÇO 1:4 (CIMENTO E AREIA), PREPARO MANUAL, APLICADO EM ÁREAS SECAS, ESPESSURA 5CM. AF_07/2021</t>
  </si>
  <si>
    <t xml:space="preserve"> 4.6 </t>
  </si>
  <si>
    <t xml:space="preserve"> 5 </t>
  </si>
  <si>
    <t>COBERTURA</t>
  </si>
  <si>
    <t xml:space="preserve"> 5.1 </t>
  </si>
  <si>
    <t xml:space="preserve"> 5.2 </t>
  </si>
  <si>
    <t>TELHAMENTO COM TELHA CERÂMICA DE ENCAIXE, TIPO ROMANA, COM ATÉ 2 ÁGUAS, INCLUSO TRANSPORTE VERTICAL. AF_07/2019</t>
  </si>
  <si>
    <t xml:space="preserve"> 5.3 </t>
  </si>
  <si>
    <t>CUMEEIRA PARA TELHA CERÂMICA EMBOÇADA COM ARGAMASSA TRAÇO 1:2:9 (CIMENTO, CAL E AREIA) PARA TELHADOS COM ATÉ 2 ÁGUAS, INCLUSO TRANSPORTE VERTICAL. AF_07/2019</t>
  </si>
  <si>
    <t xml:space="preserve"> 6 </t>
  </si>
  <si>
    <t>ESQUADRIAS</t>
  </si>
  <si>
    <t xml:space="preserve"> 6.1 </t>
  </si>
  <si>
    <t>ASSENTAMENTO DE ESQUADRIA DE FERRO, INCLUSIVE ARGAMASSA 1:3</t>
  </si>
  <si>
    <t xml:space="preserve"> 6.2 </t>
  </si>
  <si>
    <t xml:space="preserve"> 73984/002 </t>
  </si>
  <si>
    <t xml:space="preserve"> 7 </t>
  </si>
  <si>
    <t>PINTURA</t>
  </si>
  <si>
    <t xml:space="preserve"> 7.1 </t>
  </si>
  <si>
    <t>APLICAÇÃO MANUAL DE PINTURA COM TINTA LÁTEX ACRÍLICA EM PAREDES, DUAS DEMÃOS. AF_06/2014</t>
  </si>
  <si>
    <t xml:space="preserve"> 7.2 </t>
  </si>
  <si>
    <t>APLICAÇÃO DE FUNDO SELADOR LÁTEX PVA EM PAREDES, UMA DEMÃO. AF_06/2014</t>
  </si>
  <si>
    <t xml:space="preserve"> 7.3 </t>
  </si>
  <si>
    <t xml:space="preserve"> 73924/001 </t>
  </si>
  <si>
    <t>PINTURA ESMALTE ALTO BRILHO, DUAS DEMAOS, SOBRE SUPERFICIE METALICA</t>
  </si>
  <si>
    <t xml:space="preserve"> 8 </t>
  </si>
  <si>
    <t>METAIS, LOUÇAS E ACESSÓRIOS</t>
  </si>
  <si>
    <t xml:space="preserve"> 8.1 </t>
  </si>
  <si>
    <t>UN</t>
  </si>
  <si>
    <t xml:space="preserve"> 8.2 </t>
  </si>
  <si>
    <t xml:space="preserve"> 8.3 </t>
  </si>
  <si>
    <t xml:space="preserve"> 8.4 </t>
  </si>
  <si>
    <t xml:space="preserve"> 8.5 </t>
  </si>
  <si>
    <t xml:space="preserve"> 8.6 </t>
  </si>
  <si>
    <t>TUBO DE DESCARGA DE PVC, PARA VALVULA DE DESCARGA (TUBO PONTA AZUL)</t>
  </si>
  <si>
    <t xml:space="preserve"> 9 </t>
  </si>
  <si>
    <t>INSTALAÇÕES</t>
  </si>
  <si>
    <t xml:space="preserve"> 9.1 </t>
  </si>
  <si>
    <t>INSTALAÇÕES ELÉTRICAS</t>
  </si>
  <si>
    <t xml:space="preserve"> 9.1.1 </t>
  </si>
  <si>
    <t>RASGO EM ALVENARIA PARA ELETRODUTOS CO. AF_05/2015</t>
  </si>
  <si>
    <t xml:space="preserve"> 9.1.2 </t>
  </si>
  <si>
    <t>CHUMBAMENTO LINEAR DE ELETRODUTO EM ALVENARIA . AF_05/2015</t>
  </si>
  <si>
    <t xml:space="preserve"> 9.1.3 </t>
  </si>
  <si>
    <t xml:space="preserve"> 9.1.4 </t>
  </si>
  <si>
    <t xml:space="preserve"> 9.1.5 </t>
  </si>
  <si>
    <t xml:space="preserve"> 9.1.6 </t>
  </si>
  <si>
    <t xml:space="preserve"> 9.1.7 </t>
  </si>
  <si>
    <t xml:space="preserve"> 9.1.8 </t>
  </si>
  <si>
    <t xml:space="preserve"> 9.1.9 </t>
  </si>
  <si>
    <t xml:space="preserve"> 9.1.10 </t>
  </si>
  <si>
    <t xml:space="preserve"> 9.1.11 </t>
  </si>
  <si>
    <t xml:space="preserve"> 9.1.12 </t>
  </si>
  <si>
    <t xml:space="preserve"> 9.1.13 </t>
  </si>
  <si>
    <t xml:space="preserve"> 9.2 </t>
  </si>
  <si>
    <t>INSTALAÇÕES HIDRÁULICAS</t>
  </si>
  <si>
    <t xml:space="preserve"> 9.2.1 </t>
  </si>
  <si>
    <t xml:space="preserve"> 9.2.2 </t>
  </si>
  <si>
    <t xml:space="preserve"> 9.2.3 </t>
  </si>
  <si>
    <t xml:space="preserve"> 9.3 </t>
  </si>
  <si>
    <t>INSTALAÇÕES SANITÁRIAS</t>
  </si>
  <si>
    <t xml:space="preserve"> 9.3.1 </t>
  </si>
  <si>
    <t>TUBO PVC, SERIE NORMAL, ESGOTO PREDIAL, DN 40 MM, FORNECIDO E INSTALADO EM RAMAL DE DESCARGA OU RAMAL DE ESGOTO SANITÁRIO. AF_08/2022</t>
  </si>
  <si>
    <t xml:space="preserve"> 9.3.2 </t>
  </si>
  <si>
    <t>TUBO PVC, SERIE NORMAL, ESGOTO PREDIAL, DN 50 MM, FORNECIDO E INSTALADO EM RAMAL DE DESCARGA OU RAMAL DE ESGOTO SANITÁRIO. AF_08/2022</t>
  </si>
  <si>
    <t xml:space="preserve"> 9.3.3 </t>
  </si>
  <si>
    <t xml:space="preserve"> 9.3.4 </t>
  </si>
  <si>
    <t>CAIXA SIFONADA, PVC, DN 100 X 100 X 50 MM, JUNTA ELÁSTICA, FORNECIDA E INSTALADA EM RAMAL DE DESCARGA OU EM RAMAL DE ESGOTO SANITÁRIO. AF_08/2022</t>
  </si>
  <si>
    <t xml:space="preserve"> 9.3.5 </t>
  </si>
  <si>
    <t>CAIXA ENTERRADA HIDRÁULICA RETANGULAR EM ALVENARIA COM TIJOLOS CERÂMICOS MACIÇOS, DIMENSÕES INTERNAS: 0,4X0,4X0,4 M PARA REDE DE ESGOTO. AF_12/2020</t>
  </si>
  <si>
    <t xml:space="preserve"> 9.3.6 </t>
  </si>
  <si>
    <t>CAIXA DE GORDURA SIMPLES (CAPACIDADE: 36 L), RETANGULAR, EM ALVENARIA COM BLOCOS DE CONCRETO, DIMENSÕES INTERNAS = 0,2X0,4 M, ALTURA INTERNA = 0,8 M. AF_12/2020</t>
  </si>
  <si>
    <t xml:space="preserve"> 10 </t>
  </si>
  <si>
    <t>SERVIÇOS COMPLEMENTARES</t>
  </si>
  <si>
    <t xml:space="preserve"> 10.1 </t>
  </si>
  <si>
    <t>FORRO EM RÉGUAS DE PVC, LISO, PARA AMBIENTES RESIDENCIAIS, INCLUSIVE ESTRUTURA DE FIXAÇÃO. AF_05/2017_P</t>
  </si>
  <si>
    <t xml:space="preserve"> 10.2 </t>
  </si>
  <si>
    <t>LIMPEZA DE PISO CERÂMICO OU PORCELANATO COM PANO ÚMIDO. AF_04/2019</t>
  </si>
  <si>
    <t>VALOR TOTAL DA MÃO DE OBRA</t>
  </si>
  <si>
    <t>Totais -&gt;</t>
  </si>
  <si>
    <t>85.851,94</t>
  </si>
  <si>
    <t>118.794,98</t>
  </si>
  <si>
    <t>PREFEITURA MUNICIPAL DE ANAURILANDIA</t>
  </si>
  <si>
    <t>C.N.P.J. : 03.575.727/0001-95</t>
  </si>
  <si>
    <t>Rua: Floriano Peixoto - nº 1000 - Centro</t>
  </si>
  <si>
    <t>Telefone: (67)3445-1110</t>
  </si>
  <si>
    <t>Produto</t>
  </si>
  <si>
    <t>%</t>
  </si>
  <si>
    <t>Valor Maximo Total</t>
  </si>
  <si>
    <t>30 Dias</t>
  </si>
  <si>
    <t>60 Dias</t>
  </si>
  <si>
    <t>90 Dias</t>
  </si>
  <si>
    <t>Total Acumulado</t>
  </si>
  <si>
    <t>________________________________________________________________</t>
  </si>
  <si>
    <t>RESPONSAVEL TÉCNICO</t>
  </si>
  <si>
    <t>Jeovan Nogueira de Lima - CAU BR 97459-5</t>
  </si>
  <si>
    <t>Arquiteto e Urbanista</t>
  </si>
  <si>
    <t xml:space="preserve">CRONOGRAMA FÍSICO-FINANCEIRO DE MÃO DE OBRA </t>
  </si>
  <si>
    <t>Valor Unit M.O. c/ BDI</t>
  </si>
  <si>
    <t>Valor Total M.O.</t>
  </si>
  <si>
    <t>IMPERMEABILIZAÇÃO DE SUPERFÍCIE COM EMULSÃO ASFÁLTICA, 2 DEMÃOS AF_06/2018</t>
  </si>
  <si>
    <t xml:space="preserve"> 8.7</t>
  </si>
  <si>
    <t>CHUVEIRO ELÉTRICO COMUM CORPO PLÁSTICO, TIPO DUCHA , INSTALAÇÃO. AF_01/2020</t>
  </si>
  <si>
    <t>9.1.14</t>
  </si>
  <si>
    <t>TOMADA ALTA DE EMBUTIR (1 MÓDULO), 2P+T 20 A, INCLUINDO SUPORTE E PLACA - INSTALAÇÃO. AF_12/2015</t>
  </si>
  <si>
    <t>CAIXA RETANGULAR 4" X 2" BAIXA (0,30 M DO PISO), PVC, INSTALADA EM PAREDE - INSTALAÇÃO. AF_12/2015</t>
  </si>
  <si>
    <t>INTERRUPTOR SIMPLES (1 MÓDULO) COM 1 TOMADA DE EMBUTIR 2P+T 10 A,  INCLUINDO SUPORTE E PLACA - INSTALAÇÃO. AF_12/2015</t>
  </si>
  <si>
    <t>TOMADA MÉDIA DE EMBUTIR (1 MÓDULO), 2P+T 10 A, INCLUINDO SUPORTE E PLACA - INSTALAÇÃO. AF_12/2015</t>
  </si>
  <si>
    <t>TOMADA BAIXA DE EMBUTIR (1 MÓDULO), 2P+T 10 A, INCLUINDO SUPORTE E PLACA - INSTALAÇÃO. AF_12/2015</t>
  </si>
  <si>
    <t>CAIXA DE PROTECAO PARA MEDIDOR MONOFASICO, INSTALACAO</t>
  </si>
  <si>
    <t>DISJUNTOR MONOPOLAR TIPO DIN, CORRENTE NOMINAL DE 10A - INSTALAÇÃO. AF_10/2020</t>
  </si>
  <si>
    <t>TUBO, PVC, SOLDÁVEL, DN 25MM, INSTALADO EM RAMAL OU SUB-RAMAL DE ÁGUA - INSTALAÇÃO. AF_06/2022</t>
  </si>
  <si>
    <t>KIT DE REGISTRO DE PRESSÃO BRUTO DE LATÃO ½", INCLUSIVE CONEXÕES,  ROSCÁVEL, INSTALADO EM RAMAL DE ÁGUA FRIA - INSTALAÇÃO. AF_12/2014</t>
  </si>
  <si>
    <t>KIT DE REGISTRO DE GAVETA BRUTO DE LATÃO ¾", INCLUSIVE CONEXÕES, ROSCÁVEL, INSTALADO EM RAMAL DE ÁGUA FRIA - INSTALAÇÃO. AF_12/2014</t>
  </si>
  <si>
    <t>TUBO PVC, SERIE NORMAL, ESGOTO PREDIAL, DN 100 MM, FORNECIDO E INSTALADO EM RAMAL DE DESCARGA OU RAMAL DE ESGOTO SANITÁRIO. AF_08/2022</t>
  </si>
  <si>
    <t>ARMAÇÃO DE VIGA BALDRAME UTILIZANDO AÇO CA-60 DE 5 MM - MONTAGEM. AF_06/2017</t>
  </si>
  <si>
    <t>ARMAÇÃO DE VIGA BALDRAME UTILIZANDO AÇO CA-50 DE 8 MM - MONTAGEM. AF_06/2017</t>
  </si>
  <si>
    <t>ARMAÇÃO DE ESTRUTURAS DIVERSAS DE CONCRETO ARMADO, UTILIZANDO AÇO CA-50 DE 6,3 MM - MONTAGEM. AF_06/2022</t>
  </si>
  <si>
    <t>ARMAÇÃO DE ESTRUTURAS DIVERSAS DE CONCRETO ARMADO, UTILIZANDO AÇO CA-60 DE 5,0 MM - MONTAGEM. AF_06/2022</t>
  </si>
  <si>
    <t>VERGA E CONTRAVERGA MOLDADA IN LOCO EM CONCRETO. AF_03/2016</t>
  </si>
  <si>
    <t>CHAPISCO APLICADO EM ALVENARIAS, COM COLHER DE PEDREIRO.  ARGAMASSA TRAÇO 1:3 COM PREPARO EM BETONEIRA 400L. AF_06/2014</t>
  </si>
  <si>
    <t>REBOCO, PARA RECEBIMENTO DE PINTURA, EM ARGAMASSA TRAÇO 1:2:8, PREPARO MECÂNICO COM BETONEIRA 400L, APLICADA MANUALMENTE, COM EXECUÇÃO DE TALISCAS . AF_06/2014</t>
  </si>
  <si>
    <t>EXECUÇÃO DE PASSEIO (CALÇADA COM ESPESSURA 4CM) OU PISO DE CONCRETO COM CONCRETO MOLDADO IN LOCO, FEITO EM OBRA, ACABAMENTO CONVENCIONAL, NÃO ARMADO. AF_08/2022</t>
  </si>
  <si>
    <t>TRAMA DE MADEIRA COMPOSTA POR RIPAS, CAIBROS E TERÇAS PARA TELHADOS DE ATÉ 2 ÁGUAS PARA TELHA DE ENCAIXE DE CERÂMICA, INCLUSO TRANSPORTE VERTICAL. AF_07/2019</t>
  </si>
  <si>
    <t>ASSENTAMENTO JANELA  ACO, BATENTE/REQUADRO, PINT ANTICORROSIVA, SEM VIDRO</t>
  </si>
  <si>
    <t>BANCADA DE MÁRMORE SINTÉTICO 120 X 60CM, COM CUBA INTEGRADA, INCLUSO INSTALAÇÃO DO SIFÃO TIPO GARRAFA EM PVC, VÁLVULA EM PLÁSTICO CROMADO TIPO AMERICANA E TORNEIRA CROMADA LONGA, DE PAREDE, PADRÃO POPULAR - INSTALAÇÃO. AF_01/2020</t>
  </si>
  <si>
    <t>TANQUE DE MÁRMORE SINTÉTICO SUSPENSO, 22L OU EQUIVALENTE, INCLUSO INSTALAÇÃO SIFÃO FLEXÍVEL EM PVC, VÁLVULA PLÁSTICA E TORNEIRA DE METAL CROMADO PADRÃO POPULAR - INSTALAÇÃO. AF_01/2020</t>
  </si>
  <si>
    <t>LAVATÓRIO LOUÇA BRANCA COM COLUNA, *44 X 35,5* CM, PADRÃO POPULAR, INCLUSO INSTALAÇÃO SIFÃO FLEXÍVEL EM PVC, VÁLVULA E ENGATE FLEXÍVEL 30CM EM PLÁSTICO E COM TORNEIRA CROMADA PADRÃO POPULAR - INSTALAÇÃO. AF_01/2020</t>
  </si>
  <si>
    <t>VASO SANITARIO SIFONADO CONVENCIONAL COM LOUÇA BRANCA, INCLUSO INSTALAÇÃO DO CONJUNTO DE LIGAÇÃO PARA BACIA SANITÁRIA AJUSTÁVEL - INSTALAÇÃO. AF_10/2016</t>
  </si>
  <si>
    <t>CAIXA DE DESCARGA DE PLASTICO, EXTERNA, DE 9L, PUXADOR FIO DE NYLON, NAO INCLUSO CANO</t>
  </si>
  <si>
    <t>QUEBRA EM ALVENARIA PARA INSTALAÇÃO DE QUADRO DISTRIBUIÇÃO PEQUENO. AF_05/2015</t>
  </si>
  <si>
    <t>LUMINÁRIA TIPO PLAFON EM PLÁSTICO, DE SOBREPOR, COM 1 LÂMPADA FLUORESCENTE DE 15 W - INSTALAÇÃO. AF_02/2020</t>
  </si>
  <si>
    <t>CAIXA RETANGULAR 4" X 2" MÉDIA E ALTA, PVC, INSTALADA EM PAREDE - INSTALAÇÃO. AF_12/2015</t>
  </si>
  <si>
    <t>QUADRO DE DISTRIBUICAO ATE 10 DISJUNTORES</t>
  </si>
  <si>
    <t>DISJUNTOR BIPOLAR TIPO DIN, CORRENTE NOMINAL DE 32A - INSTALAÇÃO. AF_10/2020</t>
  </si>
  <si>
    <t>9.1.15</t>
  </si>
  <si>
    <t>DISJUNTOR BIPOLAR TIPO DIN, CORRENTE NOMINAL ATÉ 63A GERAL - INSTALAÇÃO. AF_10/2020</t>
  </si>
  <si>
    <t>MONTAGEM E DESMONTAGEM DE FÔRMA PARA VIGA BALDRAME, EM MADEIRA SERRADA, E=25 MM, 4 UTILIZAÇÕES. AF_06/2017</t>
  </si>
  <si>
    <t>MONTAGEM E DESMONTAGEM DE FÔRMA DE PILARES RETANGULARES E ESTRUTURAS SIMILARES, PÉ-DIREITO SIMPLES, EM MADEIRA SERRADA, 4 UTILIZAÇÕES. AF_09/2020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</si>
</sst>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&quot;R$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A8A8A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164" fontId="2" fillId="2" borderId="0" xfId="1" applyFont="1" applyFill="1" applyAlignment="1">
      <alignment horizontal="left" vertical="center" wrapText="1"/>
    </xf>
    <xf numFmtId="164" fontId="3" fillId="2" borderId="7" xfId="1" applyFont="1" applyFill="1" applyBorder="1" applyAlignment="1">
      <alignment horizontal="center" vertical="center"/>
    </xf>
    <xf numFmtId="164" fontId="4" fillId="2" borderId="7" xfId="1" applyFont="1" applyFill="1" applyBorder="1" applyAlignment="1">
      <alignment horizontal="center" vertical="center"/>
    </xf>
    <xf numFmtId="164" fontId="0" fillId="0" borderId="7" xfId="1" applyFont="1" applyBorder="1" applyAlignment="1">
      <alignment horizontal="center" vertical="center"/>
    </xf>
    <xf numFmtId="17" fontId="0" fillId="0" borderId="7" xfId="1" applyNumberFormat="1" applyFont="1" applyBorder="1" applyAlignment="1">
      <alignment horizontal="center" vertical="center"/>
    </xf>
    <xf numFmtId="164" fontId="5" fillId="2" borderId="7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6" fillId="3" borderId="7" xfId="1" applyFont="1" applyFill="1" applyBorder="1" applyAlignment="1">
      <alignment horizontal="center" vertical="center" wrapText="1"/>
    </xf>
    <xf numFmtId="164" fontId="6" fillId="3" borderId="7" xfId="1" applyFont="1" applyFill="1" applyBorder="1" applyAlignment="1">
      <alignment horizontal="left" vertical="center" wrapText="1"/>
    </xf>
    <xf numFmtId="164" fontId="6" fillId="3" borderId="7" xfId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right" vertical="center" wrapText="1"/>
    </xf>
    <xf numFmtId="164" fontId="2" fillId="2" borderId="7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164" fontId="2" fillId="2" borderId="0" xfId="1" applyFont="1" applyFill="1" applyBorder="1" applyAlignment="1">
      <alignment horizontal="center" vertical="center" wrapText="1"/>
    </xf>
    <xf numFmtId="164" fontId="2" fillId="2" borderId="0" xfId="1" applyFont="1" applyFill="1" applyBorder="1" applyAlignment="1">
      <alignment horizontal="right" vertical="center" wrapText="1"/>
    </xf>
    <xf numFmtId="0" fontId="13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15" fillId="0" borderId="0" xfId="0" applyFont="1"/>
    <xf numFmtId="165" fontId="14" fillId="6" borderId="7" xfId="0" applyNumberFormat="1" applyFont="1" applyFill="1" applyBorder="1" applyAlignment="1">
      <alignment horizontal="left" vertical="center"/>
    </xf>
    <xf numFmtId="2" fontId="16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65" fontId="13" fillId="5" borderId="7" xfId="0" applyNumberFormat="1" applyFont="1" applyFill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15" fillId="0" borderId="0" xfId="0" applyFont="1" applyAlignment="1">
      <alignment horizontal="center" vertical="center"/>
    </xf>
    <xf numFmtId="165" fontId="0" fillId="0" borderId="0" xfId="0" applyNumberFormat="1"/>
    <xf numFmtId="0" fontId="20" fillId="0" borderId="0" xfId="0" applyFont="1" applyAlignment="1">
      <alignment horizontal="center"/>
    </xf>
    <xf numFmtId="8" fontId="20" fillId="0" borderId="0" xfId="0" applyNumberFormat="1" applyFont="1" applyAlignment="1">
      <alignment horizontal="left"/>
    </xf>
    <xf numFmtId="0" fontId="15" fillId="0" borderId="0" xfId="0" applyFont="1" applyAlignment="1">
      <alignment vertical="center"/>
    </xf>
    <xf numFmtId="165" fontId="14" fillId="4" borderId="7" xfId="0" applyNumberFormat="1" applyFont="1" applyFill="1" applyBorder="1" applyAlignment="1">
      <alignment horizontal="center" vertical="center"/>
    </xf>
    <xf numFmtId="165" fontId="14" fillId="0" borderId="7" xfId="0" applyNumberFormat="1" applyFont="1" applyBorder="1" applyAlignment="1">
      <alignment horizontal="center" vertical="center"/>
    </xf>
    <xf numFmtId="9" fontId="14" fillId="0" borderId="7" xfId="3" applyFont="1" applyFill="1" applyBorder="1" applyAlignment="1">
      <alignment horizontal="center" vertical="center"/>
    </xf>
    <xf numFmtId="10" fontId="13" fillId="5" borderId="7" xfId="3" applyNumberFormat="1" applyFont="1" applyFill="1" applyBorder="1" applyAlignment="1">
      <alignment horizontal="center" vertical="center"/>
    </xf>
    <xf numFmtId="10" fontId="0" fillId="0" borderId="0" xfId="3" applyNumberFormat="1" applyFont="1"/>
    <xf numFmtId="0" fontId="9" fillId="0" borderId="0" xfId="2" applyFont="1" applyAlignment="1">
      <alignment vertical="center"/>
    </xf>
    <xf numFmtId="165" fontId="14" fillId="0" borderId="0" xfId="0" applyNumberFormat="1" applyFont="1" applyAlignment="1">
      <alignment horizontal="left" vertical="center"/>
    </xf>
    <xf numFmtId="164" fontId="5" fillId="2" borderId="7" xfId="1" applyFont="1" applyFill="1" applyBorder="1" applyAlignment="1">
      <alignment vertical="center" wrapText="1"/>
    </xf>
    <xf numFmtId="164" fontId="5" fillId="2" borderId="8" xfId="1" applyFont="1" applyFill="1" applyBorder="1" applyAlignment="1">
      <alignment vertical="center" wrapText="1"/>
    </xf>
    <xf numFmtId="164" fontId="5" fillId="2" borderId="8" xfId="1" applyFont="1" applyFill="1" applyBorder="1" applyAlignment="1">
      <alignment horizontal="center" vertical="center" wrapText="1"/>
    </xf>
    <xf numFmtId="164" fontId="6" fillId="3" borderId="13" xfId="1" applyFont="1" applyFill="1" applyBorder="1" applyAlignment="1">
      <alignment horizontal="center" vertical="center" wrapText="1"/>
    </xf>
    <xf numFmtId="164" fontId="6" fillId="3" borderId="13" xfId="1" applyFont="1" applyFill="1" applyBorder="1" applyAlignment="1">
      <alignment horizontal="left" vertical="center" wrapText="1"/>
    </xf>
    <xf numFmtId="164" fontId="6" fillId="3" borderId="13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4" fontId="5" fillId="2" borderId="7" xfId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164" fontId="8" fillId="0" borderId="0" xfId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right" vertical="center" wrapText="1"/>
    </xf>
    <xf numFmtId="10" fontId="4" fillId="2" borderId="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64" fontId="9" fillId="0" borderId="0" xfId="1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5" fillId="2" borderId="12" xfId="1" applyFont="1" applyFill="1" applyBorder="1" applyAlignment="1">
      <alignment horizontal="center" vertical="center" wrapText="1"/>
    </xf>
    <xf numFmtId="164" fontId="5" fillId="2" borderId="1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164" fontId="3" fillId="2" borderId="7" xfId="1" applyFont="1" applyFill="1" applyBorder="1" applyAlignment="1">
      <alignment horizontal="center" vertical="center"/>
    </xf>
    <xf numFmtId="164" fontId="3" fillId="2" borderId="8" xfId="1" applyFont="1" applyFill="1" applyBorder="1" applyAlignment="1">
      <alignment horizontal="center" vertical="center"/>
    </xf>
    <xf numFmtId="164" fontId="3" fillId="2" borderId="9" xfId="1" applyFont="1" applyFill="1" applyBorder="1" applyAlignment="1">
      <alignment horizontal="center" vertical="center"/>
    </xf>
    <xf numFmtId="164" fontId="3" fillId="2" borderId="10" xfId="1" applyFont="1" applyFill="1" applyBorder="1" applyAlignment="1">
      <alignment horizontal="center" vertical="center"/>
    </xf>
    <xf numFmtId="164" fontId="4" fillId="2" borderId="7" xfId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165" fontId="13" fillId="5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4">
    <cellStyle name="Moeda" xfId="1" builtinId="4"/>
    <cellStyle name="Normal" xfId="0" builtinId="0"/>
    <cellStyle name="Normal_LAE-OGU" xfId="2" xr:uid="{149E6B65-1EEC-4FBE-9259-D6347FC3FD18}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145678</xdr:colOff>
      <xdr:row>1</xdr:row>
      <xdr:rowOff>78440</xdr:rowOff>
    </xdr:from>
    <xdr:ext cx="1100818" cy="1052151"/>
    <xdr:pic>
      <xdr:nvPicPr>
        <xdr:cNvPr id="2" name="Imagem 9">
          <a:extLst>
            <a:ext uri="{FF2B5EF4-FFF2-40B4-BE49-F238E27FC236}">
              <a16:creationId xmlns:a16="http://schemas.microsoft.com/office/drawing/2014/main" id="{9D260A6B-3143-4409-89F1-A5AE58B9D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8" y="4440890"/>
          <a:ext cx="1100818" cy="105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</xdr:row>
      <xdr:rowOff>95250</xdr:rowOff>
    </xdr:from>
    <xdr:ext cx="2762250" cy="1074964"/>
    <xdr:pic>
      <xdr:nvPicPr>
        <xdr:cNvPr id="3" name="Imagem 4">
          <a:extLst>
            <a:ext uri="{FF2B5EF4-FFF2-40B4-BE49-F238E27FC236}">
              <a16:creationId xmlns:a16="http://schemas.microsoft.com/office/drawing/2014/main" id="{EA241A62-D9AB-4701-A420-7D3282BE7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964" y="285750"/>
          <a:ext cx="2762250" cy="1074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1430754</xdr:colOff>
      <xdr:row>1</xdr:row>
      <xdr:rowOff>0</xdr:rowOff>
    </xdr:from>
    <xdr:to>
      <xdr:col>6</xdr:col>
      <xdr:colOff>17692</xdr:colOff>
      <xdr:row>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4312BE0-EA73-4A7B-B215-F70B13DC596A}"/>
            </a:ext>
          </a:extLst>
        </xdr:cNvPr>
        <xdr:cNvSpPr txBox="1">
          <a:spLocks noChangeArrowheads="1"/>
        </xdr:cNvSpPr>
      </xdr:nvSpPr>
      <xdr:spPr bwMode="auto">
        <a:xfrm>
          <a:off x="3869154" y="190500"/>
          <a:ext cx="2930338" cy="1238250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ts val="2100"/>
            </a:lnSpc>
            <a:defRPr sz="1000"/>
          </a:pPr>
          <a:r>
            <a:rPr lang="pt-BR" sz="1800" b="1" i="0" u="none" strike="noStrike" baseline="0">
              <a:solidFill>
                <a:srgbClr val="000000"/>
              </a:solidFill>
              <a:latin typeface="+mn-lt"/>
              <a:cs typeface="Calibri"/>
            </a:rPr>
            <a:t> PREFEITURA MUNICIPAL DE ANAURILÂNDIA</a:t>
          </a:r>
        </a:p>
        <a:p>
          <a:pPr algn="ctr" rtl="0">
            <a:lnSpc>
              <a:spcPct val="100000"/>
            </a:lnSpc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ESTADO DE MATO GROSSO DO SUL </a:t>
          </a:r>
        </a:p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Secretaria Municipal de Obras, Defesa Civil e Projetos</a:t>
          </a:r>
          <a:endParaRPr lang="en-US" sz="105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End. Rua Floriano Peixoto, 1000, Centro – CEP: 79.770-000 </a:t>
          </a:r>
        </a:p>
        <a:p>
          <a:pPr algn="ctr" rtl="0">
            <a:lnSpc>
              <a:spcPts val="11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Fone: </a:t>
          </a:r>
          <a:r>
            <a:rPr lang="pt-BR" sz="1050" b="0" i="0" u="none" strike="noStrike" baseline="0">
              <a:solidFill>
                <a:srgbClr val="000000"/>
              </a:solidFill>
              <a:latin typeface="+mn-lt"/>
              <a:ea typeface="+mn-ea"/>
              <a:cs typeface="Calibri"/>
            </a:rPr>
            <a:t>(67) 3445-1110 </a:t>
          </a: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/ E-mail:  </a:t>
          </a:r>
          <a:r>
            <a:rPr lang="pt-BR" sz="1050" b="0" i="0" u="none" strike="noStrike" baseline="0">
              <a:solidFill>
                <a:srgbClr val="0000FF"/>
              </a:solidFill>
              <a:latin typeface="+mn-lt"/>
              <a:cs typeface="Calibri"/>
            </a:rPr>
            <a:t>pm-anaurilandia@uol.com.br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4</xdr:row>
      <xdr:rowOff>28575</xdr:rowOff>
    </xdr:from>
    <xdr:to>
      <xdr:col>16</xdr:col>
      <xdr:colOff>0</xdr:colOff>
      <xdr:row>7</xdr:row>
      <xdr:rowOff>209550</xdr:rowOff>
    </xdr:to>
    <xdr:pic>
      <xdr:nvPicPr>
        <xdr:cNvPr id="2" name="Picture 2" descr="LOGO NOVA ATUALIZADA E RECORTADA.jpg">
          <a:extLst>
            <a:ext uri="{FF2B5EF4-FFF2-40B4-BE49-F238E27FC236}">
              <a16:creationId xmlns:a16="http://schemas.microsoft.com/office/drawing/2014/main" id="{0207A12D-A1B6-466E-9606-952C34562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133475"/>
          <a:ext cx="40671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688B-55D5-465D-8264-20B476240396}">
  <sheetPr>
    <pageSetUpPr fitToPage="1"/>
  </sheetPr>
  <dimension ref="B2:R105"/>
  <sheetViews>
    <sheetView showGridLines="0" tabSelected="1" view="pageBreakPreview" topLeftCell="A3" zoomScale="85" zoomScaleNormal="85" zoomScaleSheetLayoutView="85" workbookViewId="0">
      <selection activeCell="R3" sqref="R3"/>
    </sheetView>
  </sheetViews>
  <sheetFormatPr defaultRowHeight="15" x14ac:dyDescent="0.25"/>
  <cols>
    <col min="3" max="3" width="11.140625" bestFit="1" customWidth="1"/>
    <col min="5" max="5" width="56" style="19" customWidth="1"/>
    <col min="7" max="7" width="9.28515625" bestFit="1" customWidth="1"/>
    <col min="8" max="8" width="9.28515625" hidden="1" customWidth="1"/>
    <col min="9" max="9" width="20.5703125" customWidth="1"/>
    <col min="10" max="11" width="0" hidden="1" customWidth="1"/>
    <col min="12" max="12" width="21" customWidth="1"/>
    <col min="13" max="13" width="12.5703125" hidden="1" customWidth="1"/>
    <col min="14" max="14" width="24.28515625" hidden="1" customWidth="1"/>
    <col min="17" max="17" width="15.85546875" style="57" bestFit="1" customWidth="1"/>
    <col min="18" max="18" width="12.5703125" bestFit="1" customWidth="1"/>
  </cols>
  <sheetData>
    <row r="2" spans="2:14" x14ac:dyDescent="0.25">
      <c r="B2" s="78"/>
      <c r="C2" s="79"/>
      <c r="D2" s="79"/>
      <c r="E2" s="79"/>
      <c r="F2" s="79"/>
      <c r="G2" s="79"/>
      <c r="H2" s="79"/>
      <c r="I2" s="79"/>
      <c r="J2" s="79"/>
      <c r="K2" s="79"/>
      <c r="L2" s="80"/>
      <c r="M2" s="1"/>
      <c r="N2" s="1"/>
    </row>
    <row r="3" spans="2:14" ht="82.5" customHeight="1" x14ac:dyDescent="0.25">
      <c r="B3" s="81"/>
      <c r="C3" s="82"/>
      <c r="D3" s="82"/>
      <c r="E3" s="82"/>
      <c r="F3" s="82"/>
      <c r="G3" s="82"/>
      <c r="H3" s="82"/>
      <c r="I3" s="82"/>
      <c r="J3" s="82"/>
      <c r="K3" s="82"/>
      <c r="L3" s="83"/>
      <c r="M3" s="1"/>
      <c r="N3" s="1"/>
    </row>
    <row r="4" spans="2:14" x14ac:dyDescent="0.25">
      <c r="B4" s="69" t="s">
        <v>0</v>
      </c>
      <c r="C4" s="69"/>
      <c r="D4" s="69"/>
      <c r="E4" s="84" t="s">
        <v>1</v>
      </c>
      <c r="F4" s="84"/>
      <c r="G4" s="84"/>
      <c r="H4" s="84"/>
      <c r="I4" s="2" t="s">
        <v>2</v>
      </c>
      <c r="J4" s="3" t="s">
        <v>3</v>
      </c>
      <c r="K4" s="4"/>
      <c r="L4" s="5"/>
      <c r="M4" s="1"/>
      <c r="N4" s="1"/>
    </row>
    <row r="5" spans="2:14" x14ac:dyDescent="0.25">
      <c r="B5" s="69" t="s">
        <v>4</v>
      </c>
      <c r="C5" s="69"/>
      <c r="D5" s="69"/>
      <c r="E5" s="71"/>
      <c r="F5" s="71"/>
      <c r="G5" s="71"/>
      <c r="H5" s="71"/>
      <c r="I5" s="85" t="s">
        <v>5</v>
      </c>
      <c r="J5" s="85"/>
      <c r="K5" s="4"/>
      <c r="L5" s="4"/>
      <c r="M5" s="1"/>
      <c r="N5" s="1"/>
    </row>
    <row r="6" spans="2:14" x14ac:dyDescent="0.25">
      <c r="B6" s="69" t="s">
        <v>6</v>
      </c>
      <c r="C6" s="69"/>
      <c r="D6" s="69"/>
      <c r="E6" s="71" t="s">
        <v>7</v>
      </c>
      <c r="F6" s="71"/>
      <c r="G6" s="71"/>
      <c r="H6" s="71"/>
      <c r="I6" s="86" t="s">
        <v>8</v>
      </c>
      <c r="J6" s="87"/>
      <c r="K6" s="87"/>
      <c r="L6" s="88"/>
      <c r="M6" s="1"/>
      <c r="N6" s="1"/>
    </row>
    <row r="7" spans="2:14" x14ac:dyDescent="0.25">
      <c r="B7" s="69" t="s">
        <v>9</v>
      </c>
      <c r="C7" s="69"/>
      <c r="D7" s="69"/>
      <c r="E7" s="84" t="s">
        <v>10</v>
      </c>
      <c r="F7" s="84"/>
      <c r="G7" s="84"/>
      <c r="H7" s="84"/>
      <c r="I7" s="89"/>
      <c r="J7" s="89"/>
      <c r="K7" s="89"/>
      <c r="L7" s="89"/>
      <c r="M7" s="1"/>
      <c r="N7" s="1"/>
    </row>
    <row r="8" spans="2:14" x14ac:dyDescent="0.25">
      <c r="B8" s="69" t="s">
        <v>11</v>
      </c>
      <c r="C8" s="69"/>
      <c r="D8" s="69"/>
      <c r="E8" s="70"/>
      <c r="F8" s="70"/>
      <c r="G8" s="70"/>
      <c r="H8" s="70"/>
      <c r="I8" s="89"/>
      <c r="J8" s="89"/>
      <c r="K8" s="89"/>
      <c r="L8" s="89"/>
      <c r="M8" s="1"/>
      <c r="N8" s="1"/>
    </row>
    <row r="9" spans="2:14" x14ac:dyDescent="0.25">
      <c r="B9" s="69" t="s">
        <v>12</v>
      </c>
      <c r="C9" s="69"/>
      <c r="D9" s="69"/>
      <c r="E9" s="71" t="s">
        <v>13</v>
      </c>
      <c r="F9" s="71"/>
      <c r="G9" s="71"/>
      <c r="H9" s="71"/>
      <c r="I9" s="89"/>
      <c r="J9" s="89"/>
      <c r="K9" s="89"/>
      <c r="L9" s="89"/>
      <c r="M9" s="1"/>
      <c r="N9" s="1"/>
    </row>
    <row r="10" spans="2:14" x14ac:dyDescent="0.25">
      <c r="B10" s="72" t="s">
        <v>14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ht="15" customHeight="1" x14ac:dyDescent="0.25">
      <c r="B11" s="61" t="s">
        <v>15</v>
      </c>
      <c r="C11" s="61" t="s">
        <v>16</v>
      </c>
      <c r="D11" s="61" t="s">
        <v>17</v>
      </c>
      <c r="E11" s="61" t="s">
        <v>18</v>
      </c>
      <c r="F11" s="61" t="s">
        <v>19</v>
      </c>
      <c r="G11" s="60" t="s">
        <v>20</v>
      </c>
      <c r="H11" s="61" t="s">
        <v>21</v>
      </c>
      <c r="I11" s="76" t="s">
        <v>166</v>
      </c>
      <c r="J11" s="51"/>
      <c r="K11" s="52"/>
      <c r="L11" s="59" t="s">
        <v>167</v>
      </c>
      <c r="M11" s="59"/>
      <c r="N11" s="59"/>
    </row>
    <row r="12" spans="2:14" x14ac:dyDescent="0.25">
      <c r="B12" s="61"/>
      <c r="C12" s="61"/>
      <c r="D12" s="61"/>
      <c r="E12" s="61"/>
      <c r="F12" s="61"/>
      <c r="G12" s="60"/>
      <c r="H12" s="61"/>
      <c r="I12" s="77"/>
      <c r="J12" s="6" t="s">
        <v>23</v>
      </c>
      <c r="K12" s="53" t="s">
        <v>22</v>
      </c>
      <c r="L12" s="59"/>
      <c r="M12" s="59"/>
      <c r="N12" s="59"/>
    </row>
    <row r="13" spans="2:14" x14ac:dyDescent="0.25">
      <c r="B13" s="7" t="s">
        <v>24</v>
      </c>
      <c r="C13" s="8"/>
      <c r="D13" s="8"/>
      <c r="E13" s="66" t="s">
        <v>25</v>
      </c>
      <c r="F13" s="67"/>
      <c r="G13" s="67"/>
      <c r="H13" s="67"/>
      <c r="I13" s="68"/>
      <c r="J13" s="9"/>
      <c r="K13" s="9"/>
      <c r="L13" s="54">
        <f>SUM(L14:L22)</f>
        <v>0</v>
      </c>
      <c r="M13" s="55"/>
      <c r="N13" s="56">
        <v>16388.96</v>
      </c>
    </row>
    <row r="14" spans="2:14" ht="25.5" x14ac:dyDescent="0.25">
      <c r="B14" s="12" t="s">
        <v>26</v>
      </c>
      <c r="C14" s="13">
        <v>93358</v>
      </c>
      <c r="D14" s="13" t="s">
        <v>27</v>
      </c>
      <c r="E14" s="12" t="s">
        <v>28</v>
      </c>
      <c r="F14" s="13" t="s">
        <v>29</v>
      </c>
      <c r="G14" s="14">
        <v>10.47</v>
      </c>
      <c r="H14" s="14">
        <v>68.95</v>
      </c>
      <c r="I14" s="15"/>
      <c r="J14" s="15"/>
      <c r="K14" s="15"/>
      <c r="L14" s="15"/>
      <c r="M14" s="16">
        <v>310.54000000000002</v>
      </c>
      <c r="N14" s="16">
        <v>902.3</v>
      </c>
    </row>
    <row r="15" spans="2:14" ht="25.5" x14ac:dyDescent="0.25">
      <c r="B15" s="12" t="s">
        <v>30</v>
      </c>
      <c r="C15" s="13">
        <v>96995</v>
      </c>
      <c r="D15" s="13" t="s">
        <v>27</v>
      </c>
      <c r="E15" s="12" t="s">
        <v>31</v>
      </c>
      <c r="F15" s="13" t="s">
        <v>29</v>
      </c>
      <c r="G15" s="14">
        <v>9.16</v>
      </c>
      <c r="H15" s="14">
        <v>41.8</v>
      </c>
      <c r="I15" s="15"/>
      <c r="J15" s="15"/>
      <c r="K15" s="15"/>
      <c r="L15" s="15"/>
      <c r="M15" s="16">
        <v>164.79</v>
      </c>
      <c r="N15" s="16">
        <v>478.61</v>
      </c>
    </row>
    <row r="16" spans="2:14" ht="38.25" x14ac:dyDescent="0.25">
      <c r="B16" s="12" t="s">
        <v>32</v>
      </c>
      <c r="C16" s="13">
        <v>301000105</v>
      </c>
      <c r="D16" s="13" t="s">
        <v>33</v>
      </c>
      <c r="E16" s="12" t="s">
        <v>34</v>
      </c>
      <c r="F16" s="13" t="s">
        <v>35</v>
      </c>
      <c r="G16" s="14">
        <v>48</v>
      </c>
      <c r="H16" s="14">
        <v>78.17</v>
      </c>
      <c r="I16" s="15"/>
      <c r="J16" s="15"/>
      <c r="K16" s="15"/>
      <c r="L16" s="15"/>
      <c r="M16" s="16">
        <v>3111.84</v>
      </c>
      <c r="N16" s="16">
        <v>4690.08</v>
      </c>
    </row>
    <row r="17" spans="2:14" ht="25.5" x14ac:dyDescent="0.25">
      <c r="B17" s="12" t="s">
        <v>36</v>
      </c>
      <c r="C17" s="13">
        <v>96543</v>
      </c>
      <c r="D17" s="13" t="s">
        <v>27</v>
      </c>
      <c r="E17" s="12" t="s">
        <v>183</v>
      </c>
      <c r="F17" s="13" t="s">
        <v>37</v>
      </c>
      <c r="G17" s="14">
        <v>27.58</v>
      </c>
      <c r="H17" s="14">
        <v>17.68</v>
      </c>
      <c r="I17" s="15"/>
      <c r="J17" s="15"/>
      <c r="K17" s="15"/>
      <c r="L17" s="15"/>
      <c r="M17" s="16">
        <v>449.55</v>
      </c>
      <c r="N17" s="16">
        <v>609.51</v>
      </c>
    </row>
    <row r="18" spans="2:14" ht="25.5" x14ac:dyDescent="0.25">
      <c r="B18" s="12" t="s">
        <v>38</v>
      </c>
      <c r="C18" s="13">
        <v>96545</v>
      </c>
      <c r="D18" s="13" t="s">
        <v>27</v>
      </c>
      <c r="E18" s="12" t="s">
        <v>184</v>
      </c>
      <c r="F18" s="13" t="s">
        <v>37</v>
      </c>
      <c r="G18" s="14">
        <v>115</v>
      </c>
      <c r="H18" s="14">
        <v>15.9</v>
      </c>
      <c r="I18" s="15"/>
      <c r="J18" s="15"/>
      <c r="K18" s="15"/>
      <c r="L18" s="15"/>
      <c r="M18" s="16">
        <v>1935.45</v>
      </c>
      <c r="N18" s="16">
        <v>2285.0500000000002</v>
      </c>
    </row>
    <row r="19" spans="2:14" ht="38.25" x14ac:dyDescent="0.25">
      <c r="B19" s="12" t="s">
        <v>39</v>
      </c>
      <c r="C19" s="13">
        <v>94965</v>
      </c>
      <c r="D19" s="13" t="s">
        <v>27</v>
      </c>
      <c r="E19" s="12" t="s">
        <v>40</v>
      </c>
      <c r="F19" s="13" t="s">
        <v>29</v>
      </c>
      <c r="G19" s="14">
        <v>1.31</v>
      </c>
      <c r="H19" s="14">
        <v>495.77</v>
      </c>
      <c r="I19" s="15"/>
      <c r="J19" s="15"/>
      <c r="K19" s="15"/>
      <c r="L19" s="15"/>
      <c r="M19" s="16">
        <v>734.89</v>
      </c>
      <c r="N19" s="16">
        <v>811.82</v>
      </c>
    </row>
    <row r="20" spans="2:14" ht="38.25" x14ac:dyDescent="0.25">
      <c r="B20" s="12" t="s">
        <v>41</v>
      </c>
      <c r="C20" s="13">
        <v>96536</v>
      </c>
      <c r="D20" s="13" t="s">
        <v>27</v>
      </c>
      <c r="E20" s="12" t="s">
        <v>205</v>
      </c>
      <c r="F20" s="13" t="s">
        <v>42</v>
      </c>
      <c r="G20" s="14">
        <v>32.72</v>
      </c>
      <c r="H20" s="14">
        <v>113.06</v>
      </c>
      <c r="I20" s="15"/>
      <c r="J20" s="15"/>
      <c r="K20" s="15"/>
      <c r="L20" s="15"/>
      <c r="M20" s="16">
        <v>2978.83</v>
      </c>
      <c r="N20" s="16">
        <v>4623.99</v>
      </c>
    </row>
    <row r="21" spans="2:14" ht="38.25" x14ac:dyDescent="0.25">
      <c r="B21" s="12" t="s">
        <v>43</v>
      </c>
      <c r="C21" s="13">
        <v>103670</v>
      </c>
      <c r="D21" s="13" t="s">
        <v>27</v>
      </c>
      <c r="E21" s="12" t="s">
        <v>44</v>
      </c>
      <c r="F21" s="13" t="s">
        <v>29</v>
      </c>
      <c r="G21" s="14">
        <v>1.31</v>
      </c>
      <c r="H21" s="14">
        <v>235.71</v>
      </c>
      <c r="I21" s="15"/>
      <c r="J21" s="15"/>
      <c r="K21" s="15"/>
      <c r="L21" s="15"/>
      <c r="M21" s="16">
        <v>125.03</v>
      </c>
      <c r="N21" s="16">
        <v>385.96</v>
      </c>
    </row>
    <row r="22" spans="2:14" ht="25.5" x14ac:dyDescent="0.25">
      <c r="B22" s="12" t="s">
        <v>45</v>
      </c>
      <c r="C22" s="13">
        <v>98557</v>
      </c>
      <c r="D22" s="13" t="s">
        <v>27</v>
      </c>
      <c r="E22" s="12" t="s">
        <v>168</v>
      </c>
      <c r="F22" s="13" t="s">
        <v>42</v>
      </c>
      <c r="G22" s="14">
        <v>32.72</v>
      </c>
      <c r="H22" s="14">
        <v>39.159999999999997</v>
      </c>
      <c r="I22" s="15"/>
      <c r="J22" s="15"/>
      <c r="K22" s="15"/>
      <c r="L22" s="15"/>
      <c r="M22" s="16">
        <v>1012.36</v>
      </c>
      <c r="N22" s="16">
        <v>1601.64</v>
      </c>
    </row>
    <row r="23" spans="2:14" x14ac:dyDescent="0.25">
      <c r="B23" s="7" t="s">
        <v>46</v>
      </c>
      <c r="C23" s="8"/>
      <c r="D23" s="8"/>
      <c r="E23" s="66" t="s">
        <v>47</v>
      </c>
      <c r="F23" s="67"/>
      <c r="G23" s="67"/>
      <c r="H23" s="67"/>
      <c r="I23" s="68"/>
      <c r="J23" s="9"/>
      <c r="K23" s="9"/>
      <c r="L23" s="9">
        <f>SUM(L24:L28)</f>
        <v>0</v>
      </c>
      <c r="M23" s="10"/>
      <c r="N23" s="11">
        <v>8558.9699999999993</v>
      </c>
    </row>
    <row r="24" spans="2:14" ht="38.25" x14ac:dyDescent="0.25">
      <c r="B24" s="12" t="s">
        <v>48</v>
      </c>
      <c r="C24" s="13">
        <v>103669</v>
      </c>
      <c r="D24" s="13" t="s">
        <v>27</v>
      </c>
      <c r="E24" s="12" t="s">
        <v>49</v>
      </c>
      <c r="F24" s="13" t="s">
        <v>29</v>
      </c>
      <c r="G24" s="14">
        <v>1.08</v>
      </c>
      <c r="H24" s="14">
        <v>913.59</v>
      </c>
      <c r="I24" s="15"/>
      <c r="J24" s="15"/>
      <c r="K24" s="15"/>
      <c r="L24" s="15"/>
      <c r="M24" s="16">
        <v>1018.21</v>
      </c>
      <c r="N24" s="16">
        <v>1233.33</v>
      </c>
    </row>
    <row r="25" spans="2:14" ht="38.25" x14ac:dyDescent="0.25">
      <c r="B25" s="12" t="s">
        <v>50</v>
      </c>
      <c r="C25" s="13">
        <v>92916</v>
      </c>
      <c r="D25" s="13" t="s">
        <v>27</v>
      </c>
      <c r="E25" s="12" t="s">
        <v>185</v>
      </c>
      <c r="F25" s="13" t="s">
        <v>37</v>
      </c>
      <c r="G25" s="14">
        <v>52.92</v>
      </c>
      <c r="H25" s="14">
        <v>16.170000000000002</v>
      </c>
      <c r="I25" s="15"/>
      <c r="J25" s="15"/>
      <c r="K25" s="15"/>
      <c r="L25" s="15"/>
      <c r="M25" s="16">
        <v>874.77</v>
      </c>
      <c r="N25" s="16">
        <v>1069.51</v>
      </c>
    </row>
    <row r="26" spans="2:14" ht="51" x14ac:dyDescent="0.25">
      <c r="B26" s="12" t="s">
        <v>51</v>
      </c>
      <c r="C26" s="13">
        <v>92413</v>
      </c>
      <c r="D26" s="13" t="s">
        <v>27</v>
      </c>
      <c r="E26" s="12" t="s">
        <v>206</v>
      </c>
      <c r="F26" s="13" t="s">
        <v>42</v>
      </c>
      <c r="G26" s="14">
        <v>4.32</v>
      </c>
      <c r="H26" s="14">
        <v>126.64</v>
      </c>
      <c r="I26" s="15"/>
      <c r="J26" s="15"/>
      <c r="K26" s="15"/>
      <c r="L26" s="15"/>
      <c r="M26" s="16">
        <v>502.72</v>
      </c>
      <c r="N26" s="16">
        <v>683.85</v>
      </c>
    </row>
    <row r="27" spans="2:14" ht="38.25" x14ac:dyDescent="0.25">
      <c r="B27" s="12" t="s">
        <v>52</v>
      </c>
      <c r="C27" s="13">
        <v>92915</v>
      </c>
      <c r="D27" s="13" t="s">
        <v>27</v>
      </c>
      <c r="E27" s="12" t="s">
        <v>186</v>
      </c>
      <c r="F27" s="13" t="s">
        <v>37</v>
      </c>
      <c r="G27" s="14">
        <v>17.059999999999999</v>
      </c>
      <c r="H27" s="14">
        <v>16.940000000000001</v>
      </c>
      <c r="I27" s="15"/>
      <c r="J27" s="15"/>
      <c r="K27" s="15"/>
      <c r="L27" s="15"/>
      <c r="M27" s="16">
        <v>270.24</v>
      </c>
      <c r="N27" s="16">
        <v>361.16</v>
      </c>
    </row>
    <row r="28" spans="2:14" ht="25.5" x14ac:dyDescent="0.25">
      <c r="B28" s="12" t="s">
        <v>53</v>
      </c>
      <c r="C28" s="13">
        <v>93204</v>
      </c>
      <c r="D28" s="13" t="s">
        <v>27</v>
      </c>
      <c r="E28" s="12" t="s">
        <v>54</v>
      </c>
      <c r="F28" s="13" t="s">
        <v>35</v>
      </c>
      <c r="G28" s="14">
        <v>65.45</v>
      </c>
      <c r="H28" s="14">
        <v>63.7</v>
      </c>
      <c r="I28" s="15"/>
      <c r="J28" s="15"/>
      <c r="K28" s="15"/>
      <c r="L28" s="15"/>
      <c r="M28" s="16">
        <v>4213.01</v>
      </c>
      <c r="N28" s="16">
        <v>5211.12</v>
      </c>
    </row>
    <row r="29" spans="2:14" x14ac:dyDescent="0.25">
      <c r="B29" s="7" t="s">
        <v>55</v>
      </c>
      <c r="C29" s="8"/>
      <c r="D29" s="8"/>
      <c r="E29" s="66" t="s">
        <v>56</v>
      </c>
      <c r="F29" s="67"/>
      <c r="G29" s="67"/>
      <c r="H29" s="67"/>
      <c r="I29" s="68"/>
      <c r="J29" s="9"/>
      <c r="K29" s="9"/>
      <c r="L29" s="9">
        <f>SUM(L30:L31)</f>
        <v>0</v>
      </c>
      <c r="M29" s="10"/>
      <c r="N29" s="11">
        <v>23006.03</v>
      </c>
    </row>
    <row r="30" spans="2:14" ht="51" x14ac:dyDescent="0.25">
      <c r="B30" s="12" t="s">
        <v>57</v>
      </c>
      <c r="C30" s="13">
        <v>103329</v>
      </c>
      <c r="D30" s="13" t="s">
        <v>27</v>
      </c>
      <c r="E30" s="12" t="s">
        <v>58</v>
      </c>
      <c r="F30" s="13" t="s">
        <v>42</v>
      </c>
      <c r="G30" s="14">
        <v>183.25</v>
      </c>
      <c r="H30" s="14">
        <v>82.65</v>
      </c>
      <c r="I30" s="15"/>
      <c r="J30" s="15"/>
      <c r="K30" s="15"/>
      <c r="L30" s="15"/>
      <c r="M30" s="16">
        <v>10916.2</v>
      </c>
      <c r="N30" s="16">
        <v>18931.55</v>
      </c>
    </row>
    <row r="31" spans="2:14" ht="25.5" x14ac:dyDescent="0.25">
      <c r="B31" s="12" t="s">
        <v>59</v>
      </c>
      <c r="C31" s="13">
        <v>93186</v>
      </c>
      <c r="D31" s="13" t="s">
        <v>27</v>
      </c>
      <c r="E31" s="12" t="s">
        <v>187</v>
      </c>
      <c r="F31" s="13" t="s">
        <v>35</v>
      </c>
      <c r="G31" s="14">
        <v>36</v>
      </c>
      <c r="H31" s="14">
        <v>90.55</v>
      </c>
      <c r="I31" s="15"/>
      <c r="J31" s="15"/>
      <c r="K31" s="15"/>
      <c r="L31" s="15"/>
      <c r="M31" s="16">
        <v>3373.92</v>
      </c>
      <c r="N31" s="16">
        <v>4074.48</v>
      </c>
    </row>
    <row r="32" spans="2:14" x14ac:dyDescent="0.25">
      <c r="B32" s="7" t="s">
        <v>60</v>
      </c>
      <c r="C32" s="8"/>
      <c r="D32" s="8"/>
      <c r="E32" s="66" t="s">
        <v>61</v>
      </c>
      <c r="F32" s="67"/>
      <c r="G32" s="67"/>
      <c r="H32" s="67"/>
      <c r="I32" s="68"/>
      <c r="J32" s="9"/>
      <c r="K32" s="9"/>
      <c r="L32" s="9">
        <f>SUM(L33:L38)</f>
        <v>0</v>
      </c>
      <c r="M32" s="10"/>
      <c r="N32" s="11">
        <v>23026.61</v>
      </c>
    </row>
    <row r="33" spans="2:14" ht="38.25" x14ac:dyDescent="0.25">
      <c r="B33" s="12" t="s">
        <v>62</v>
      </c>
      <c r="C33" s="13">
        <v>87879</v>
      </c>
      <c r="D33" s="13" t="s">
        <v>27</v>
      </c>
      <c r="E33" s="12" t="s">
        <v>188</v>
      </c>
      <c r="F33" s="13" t="s">
        <v>42</v>
      </c>
      <c r="G33" s="14">
        <v>366.5</v>
      </c>
      <c r="H33" s="14">
        <v>3.85</v>
      </c>
      <c r="I33" s="15"/>
      <c r="J33" s="15"/>
      <c r="K33" s="15"/>
      <c r="L33" s="15"/>
      <c r="M33" s="16">
        <v>1121.49</v>
      </c>
      <c r="N33" s="16">
        <v>1762.86</v>
      </c>
    </row>
    <row r="34" spans="2:14" ht="51" x14ac:dyDescent="0.25">
      <c r="B34" s="12" t="s">
        <v>63</v>
      </c>
      <c r="C34" s="13">
        <v>87547</v>
      </c>
      <c r="D34" s="13" t="s">
        <v>27</v>
      </c>
      <c r="E34" s="12" t="s">
        <v>189</v>
      </c>
      <c r="F34" s="13" t="s">
        <v>42</v>
      </c>
      <c r="G34" s="14">
        <v>366.5</v>
      </c>
      <c r="H34" s="14">
        <v>20.99</v>
      </c>
      <c r="I34" s="15"/>
      <c r="J34" s="15"/>
      <c r="K34" s="15"/>
      <c r="L34" s="15"/>
      <c r="M34" s="16">
        <v>5878.66</v>
      </c>
      <c r="N34" s="16">
        <v>9613.2900000000009</v>
      </c>
    </row>
    <row r="35" spans="2:14" ht="38.25" x14ac:dyDescent="0.25">
      <c r="B35" s="12" t="s">
        <v>64</v>
      </c>
      <c r="C35" s="13">
        <v>93391</v>
      </c>
      <c r="D35" s="13" t="s">
        <v>27</v>
      </c>
      <c r="E35" s="12" t="s">
        <v>65</v>
      </c>
      <c r="F35" s="13" t="s">
        <v>42</v>
      </c>
      <c r="G35" s="14">
        <v>109</v>
      </c>
      <c r="H35" s="14">
        <v>42.06</v>
      </c>
      <c r="I35" s="15"/>
      <c r="J35" s="15"/>
      <c r="K35" s="15"/>
      <c r="L35" s="15"/>
      <c r="M35" s="16">
        <v>4999.83</v>
      </c>
      <c r="N35" s="16">
        <v>5730.13</v>
      </c>
    </row>
    <row r="36" spans="2:14" ht="38.25" x14ac:dyDescent="0.25">
      <c r="B36" s="12" t="s">
        <v>66</v>
      </c>
      <c r="C36" s="13">
        <v>88648</v>
      </c>
      <c r="D36" s="13" t="s">
        <v>27</v>
      </c>
      <c r="E36" s="12" t="s">
        <v>67</v>
      </c>
      <c r="F36" s="13" t="s">
        <v>35</v>
      </c>
      <c r="G36" s="14">
        <v>56.6</v>
      </c>
      <c r="H36" s="14">
        <v>7</v>
      </c>
      <c r="I36" s="15"/>
      <c r="J36" s="15"/>
      <c r="K36" s="15"/>
      <c r="L36" s="15"/>
      <c r="M36" s="16">
        <v>395.64</v>
      </c>
      <c r="N36" s="16">
        <v>495.25</v>
      </c>
    </row>
    <row r="37" spans="2:14" ht="38.25" x14ac:dyDescent="0.25">
      <c r="B37" s="12" t="s">
        <v>68</v>
      </c>
      <c r="C37" s="13">
        <v>87692</v>
      </c>
      <c r="D37" s="13" t="s">
        <v>27</v>
      </c>
      <c r="E37" s="12" t="s">
        <v>69</v>
      </c>
      <c r="F37" s="13" t="s">
        <v>42</v>
      </c>
      <c r="G37" s="14">
        <v>68.150000000000006</v>
      </c>
      <c r="H37" s="14">
        <v>50.84</v>
      </c>
      <c r="I37" s="15"/>
      <c r="J37" s="15"/>
      <c r="K37" s="15"/>
      <c r="L37" s="15"/>
      <c r="M37" s="16">
        <v>3171.02</v>
      </c>
      <c r="N37" s="16">
        <v>4330.93</v>
      </c>
    </row>
    <row r="38" spans="2:14" ht="51" x14ac:dyDescent="0.25">
      <c r="B38" s="12" t="s">
        <v>70</v>
      </c>
      <c r="C38" s="13">
        <v>94990</v>
      </c>
      <c r="D38" s="13" t="s">
        <v>27</v>
      </c>
      <c r="E38" s="12" t="s">
        <v>190</v>
      </c>
      <c r="F38" s="13" t="s">
        <v>29</v>
      </c>
      <c r="G38" s="14">
        <v>1.21</v>
      </c>
      <c r="H38" s="14">
        <v>723.41</v>
      </c>
      <c r="I38" s="15"/>
      <c r="J38" s="15"/>
      <c r="K38" s="15"/>
      <c r="L38" s="15"/>
      <c r="M38" s="16">
        <v>875.47</v>
      </c>
      <c r="N38" s="16">
        <v>1094.1500000000001</v>
      </c>
    </row>
    <row r="39" spans="2:14" x14ac:dyDescent="0.25">
      <c r="B39" s="7" t="s">
        <v>71</v>
      </c>
      <c r="C39" s="8"/>
      <c r="D39" s="8"/>
      <c r="E39" s="66" t="s">
        <v>72</v>
      </c>
      <c r="F39" s="67"/>
      <c r="G39" s="67"/>
      <c r="H39" s="67"/>
      <c r="I39" s="68"/>
      <c r="J39" s="9"/>
      <c r="K39" s="9"/>
      <c r="L39" s="9">
        <f>SUM(L40:L42)</f>
        <v>0</v>
      </c>
      <c r="M39" s="10"/>
      <c r="N39" s="11">
        <v>15206.18</v>
      </c>
    </row>
    <row r="40" spans="2:14" ht="51" x14ac:dyDescent="0.25">
      <c r="B40" s="12" t="s">
        <v>73</v>
      </c>
      <c r="C40" s="13">
        <v>92539</v>
      </c>
      <c r="D40" s="13" t="s">
        <v>27</v>
      </c>
      <c r="E40" s="12" t="s">
        <v>191</v>
      </c>
      <c r="F40" s="13" t="s">
        <v>42</v>
      </c>
      <c r="G40" s="14">
        <v>104.07</v>
      </c>
      <c r="H40" s="14">
        <v>79.41</v>
      </c>
      <c r="I40" s="15"/>
      <c r="J40" s="15"/>
      <c r="K40" s="15"/>
      <c r="L40" s="15"/>
      <c r="M40" s="16">
        <v>8749.16</v>
      </c>
      <c r="N40" s="16">
        <v>10329.98</v>
      </c>
    </row>
    <row r="41" spans="2:14" ht="38.25" x14ac:dyDescent="0.25">
      <c r="B41" s="12" t="s">
        <v>74</v>
      </c>
      <c r="C41" s="13">
        <v>94442</v>
      </c>
      <c r="D41" s="13" t="s">
        <v>27</v>
      </c>
      <c r="E41" s="12" t="s">
        <v>75</v>
      </c>
      <c r="F41" s="13" t="s">
        <v>42</v>
      </c>
      <c r="G41" s="14">
        <v>104.07</v>
      </c>
      <c r="H41" s="14">
        <v>34.840000000000003</v>
      </c>
      <c r="I41" s="15"/>
      <c r="J41" s="15"/>
      <c r="K41" s="15"/>
      <c r="L41" s="15"/>
      <c r="M41" s="16">
        <v>3882.85</v>
      </c>
      <c r="N41" s="16">
        <v>4532.24</v>
      </c>
    </row>
    <row r="42" spans="2:14" ht="51" x14ac:dyDescent="0.25">
      <c r="B42" s="12" t="s">
        <v>76</v>
      </c>
      <c r="C42" s="13">
        <v>94221</v>
      </c>
      <c r="D42" s="13" t="s">
        <v>27</v>
      </c>
      <c r="E42" s="12" t="s">
        <v>77</v>
      </c>
      <c r="F42" s="13" t="s">
        <v>35</v>
      </c>
      <c r="G42" s="14">
        <v>11.5</v>
      </c>
      <c r="H42" s="14">
        <v>23.93</v>
      </c>
      <c r="I42" s="15"/>
      <c r="J42" s="15"/>
      <c r="K42" s="15"/>
      <c r="L42" s="15"/>
      <c r="M42" s="16">
        <v>259.67</v>
      </c>
      <c r="N42" s="16">
        <v>343.96</v>
      </c>
    </row>
    <row r="43" spans="2:14" x14ac:dyDescent="0.25">
      <c r="B43" s="7" t="s">
        <v>78</v>
      </c>
      <c r="C43" s="8"/>
      <c r="D43" s="8"/>
      <c r="E43" s="66" t="s">
        <v>79</v>
      </c>
      <c r="F43" s="67"/>
      <c r="G43" s="67"/>
      <c r="H43" s="67"/>
      <c r="I43" s="68"/>
      <c r="J43" s="9"/>
      <c r="K43" s="9"/>
      <c r="L43" s="9">
        <f>SUM(L44:L45)</f>
        <v>0</v>
      </c>
      <c r="M43" s="10"/>
      <c r="N43" s="11">
        <v>8059.44</v>
      </c>
    </row>
    <row r="44" spans="2:14" ht="25.5" x14ac:dyDescent="0.25">
      <c r="B44" s="12" t="s">
        <v>80</v>
      </c>
      <c r="C44" s="13">
        <v>1101002038</v>
      </c>
      <c r="D44" s="13" t="s">
        <v>33</v>
      </c>
      <c r="E44" s="12" t="s">
        <v>81</v>
      </c>
      <c r="F44" s="13" t="s">
        <v>42</v>
      </c>
      <c r="G44" s="14">
        <v>9.66</v>
      </c>
      <c r="H44" s="14">
        <v>118.99</v>
      </c>
      <c r="I44" s="15"/>
      <c r="J44" s="15"/>
      <c r="K44" s="15"/>
      <c r="L44" s="15"/>
      <c r="M44" s="16">
        <v>467.93</v>
      </c>
      <c r="N44" s="16">
        <v>1436.73</v>
      </c>
    </row>
    <row r="45" spans="2:14" ht="25.5" x14ac:dyDescent="0.25">
      <c r="B45" s="12" t="s">
        <v>82</v>
      </c>
      <c r="C45" s="13" t="s">
        <v>83</v>
      </c>
      <c r="D45" s="13" t="s">
        <v>27</v>
      </c>
      <c r="E45" s="12" t="s">
        <v>192</v>
      </c>
      <c r="F45" s="13" t="s">
        <v>42</v>
      </c>
      <c r="G45" s="14">
        <v>8.48</v>
      </c>
      <c r="H45" s="14">
        <v>624.79</v>
      </c>
      <c r="I45" s="15"/>
      <c r="J45" s="15"/>
      <c r="K45" s="15"/>
      <c r="L45" s="15"/>
      <c r="M45" s="16">
        <v>6093.56</v>
      </c>
      <c r="N45" s="16">
        <v>6622.71</v>
      </c>
    </row>
    <row r="46" spans="2:14" x14ac:dyDescent="0.25">
      <c r="B46" s="7" t="s">
        <v>84</v>
      </c>
      <c r="C46" s="8"/>
      <c r="D46" s="8"/>
      <c r="E46" s="66" t="s">
        <v>85</v>
      </c>
      <c r="F46" s="67"/>
      <c r="G46" s="67"/>
      <c r="H46" s="67"/>
      <c r="I46" s="68"/>
      <c r="J46" s="9"/>
      <c r="K46" s="9"/>
      <c r="L46" s="9">
        <f>SUM(L47:L49)</f>
        <v>0</v>
      </c>
      <c r="M46" s="10"/>
      <c r="N46" s="11">
        <v>8940.19</v>
      </c>
    </row>
    <row r="47" spans="2:14" ht="25.5" x14ac:dyDescent="0.25">
      <c r="B47" s="12" t="s">
        <v>86</v>
      </c>
      <c r="C47" s="13">
        <v>88489</v>
      </c>
      <c r="D47" s="13" t="s">
        <v>27</v>
      </c>
      <c r="E47" s="12" t="s">
        <v>87</v>
      </c>
      <c r="F47" s="13" t="s">
        <v>42</v>
      </c>
      <c r="G47" s="14">
        <v>334.75</v>
      </c>
      <c r="H47" s="14">
        <v>14.63</v>
      </c>
      <c r="I47" s="15"/>
      <c r="J47" s="15"/>
      <c r="K47" s="15"/>
      <c r="L47" s="15"/>
      <c r="M47" s="16">
        <v>4602.82</v>
      </c>
      <c r="N47" s="16">
        <v>6119.23</v>
      </c>
    </row>
    <row r="48" spans="2:14" ht="25.5" x14ac:dyDescent="0.25">
      <c r="B48" s="12" t="s">
        <v>88</v>
      </c>
      <c r="C48" s="13">
        <v>88483</v>
      </c>
      <c r="D48" s="13" t="s">
        <v>27</v>
      </c>
      <c r="E48" s="12" t="s">
        <v>89</v>
      </c>
      <c r="F48" s="13" t="s">
        <v>42</v>
      </c>
      <c r="G48" s="14">
        <v>334.75</v>
      </c>
      <c r="H48" s="14">
        <v>2.84</v>
      </c>
      <c r="I48" s="15"/>
      <c r="J48" s="15"/>
      <c r="K48" s="15"/>
      <c r="L48" s="15"/>
      <c r="M48" s="16">
        <v>970.78</v>
      </c>
      <c r="N48" s="16">
        <v>1188.3599999999999</v>
      </c>
    </row>
    <row r="49" spans="2:14" ht="25.5" x14ac:dyDescent="0.25">
      <c r="B49" s="12" t="s">
        <v>90</v>
      </c>
      <c r="C49" s="13" t="s">
        <v>91</v>
      </c>
      <c r="D49" s="13" t="s">
        <v>27</v>
      </c>
      <c r="E49" s="12" t="s">
        <v>92</v>
      </c>
      <c r="F49" s="13" t="s">
        <v>42</v>
      </c>
      <c r="G49" s="14">
        <v>45.35</v>
      </c>
      <c r="H49" s="14">
        <v>28.8</v>
      </c>
      <c r="I49" s="15"/>
      <c r="J49" s="15"/>
      <c r="K49" s="15"/>
      <c r="L49" s="15"/>
      <c r="M49" s="16">
        <v>877.07</v>
      </c>
      <c r="N49" s="16">
        <v>1632.6</v>
      </c>
    </row>
    <row r="50" spans="2:14" x14ac:dyDescent="0.25">
      <c r="B50" s="7" t="s">
        <v>93</v>
      </c>
      <c r="C50" s="8"/>
      <c r="D50" s="8"/>
      <c r="E50" s="66" t="s">
        <v>94</v>
      </c>
      <c r="F50" s="67"/>
      <c r="G50" s="67"/>
      <c r="H50" s="67"/>
      <c r="I50" s="68"/>
      <c r="J50" s="9"/>
      <c r="K50" s="9"/>
      <c r="L50" s="9">
        <f>SUM(L51:L57)</f>
        <v>0</v>
      </c>
      <c r="M50" s="10"/>
      <c r="N50" s="11">
        <v>2139.75</v>
      </c>
    </row>
    <row r="51" spans="2:14" ht="63.75" x14ac:dyDescent="0.25">
      <c r="B51" s="12" t="s">
        <v>95</v>
      </c>
      <c r="C51" s="13">
        <v>86933</v>
      </c>
      <c r="D51" s="13" t="s">
        <v>27</v>
      </c>
      <c r="E51" s="12" t="s">
        <v>193</v>
      </c>
      <c r="F51" s="13" t="s">
        <v>96</v>
      </c>
      <c r="G51" s="14">
        <v>1</v>
      </c>
      <c r="H51" s="14">
        <v>429.99</v>
      </c>
      <c r="I51" s="15"/>
      <c r="J51" s="15"/>
      <c r="K51" s="15"/>
      <c r="L51" s="15"/>
      <c r="M51" s="16">
        <v>503.82</v>
      </c>
      <c r="N51" s="16">
        <v>537.48</v>
      </c>
    </row>
    <row r="52" spans="2:14" ht="51" x14ac:dyDescent="0.25">
      <c r="B52" s="12" t="s">
        <v>97</v>
      </c>
      <c r="C52" s="13">
        <v>86929</v>
      </c>
      <c r="D52" s="13" t="s">
        <v>27</v>
      </c>
      <c r="E52" s="12" t="s">
        <v>194</v>
      </c>
      <c r="F52" s="13" t="s">
        <v>96</v>
      </c>
      <c r="G52" s="14">
        <v>1</v>
      </c>
      <c r="H52" s="14">
        <v>402.02</v>
      </c>
      <c r="I52" s="15"/>
      <c r="J52" s="15"/>
      <c r="K52" s="15"/>
      <c r="L52" s="15"/>
      <c r="M52" s="16">
        <v>475.96</v>
      </c>
      <c r="N52" s="16">
        <v>502.52</v>
      </c>
    </row>
    <row r="53" spans="2:14" ht="63.75" x14ac:dyDescent="0.25">
      <c r="B53" s="12" t="s">
        <v>98</v>
      </c>
      <c r="C53" s="13">
        <v>86939</v>
      </c>
      <c r="D53" s="13" t="s">
        <v>27</v>
      </c>
      <c r="E53" s="12" t="s">
        <v>195</v>
      </c>
      <c r="F53" s="13" t="s">
        <v>96</v>
      </c>
      <c r="G53" s="14">
        <v>1</v>
      </c>
      <c r="H53" s="14">
        <v>414.03</v>
      </c>
      <c r="I53" s="15"/>
      <c r="J53" s="15"/>
      <c r="K53" s="15"/>
      <c r="L53" s="15"/>
      <c r="M53" s="16">
        <v>483.67</v>
      </c>
      <c r="N53" s="16">
        <v>517.53</v>
      </c>
    </row>
    <row r="54" spans="2:14" ht="51" x14ac:dyDescent="0.25">
      <c r="B54" s="12" t="s">
        <v>99</v>
      </c>
      <c r="C54" s="13">
        <v>95470</v>
      </c>
      <c r="D54" s="13" t="s">
        <v>27</v>
      </c>
      <c r="E54" s="12" t="s">
        <v>196</v>
      </c>
      <c r="F54" s="13" t="s">
        <v>96</v>
      </c>
      <c r="G54" s="14">
        <v>1</v>
      </c>
      <c r="H54" s="14">
        <v>294.62</v>
      </c>
      <c r="I54" s="15"/>
      <c r="J54" s="15"/>
      <c r="K54" s="15"/>
      <c r="L54" s="15"/>
      <c r="M54" s="16">
        <v>353.81</v>
      </c>
      <c r="N54" s="16">
        <v>368.27</v>
      </c>
    </row>
    <row r="55" spans="2:14" ht="25.5" x14ac:dyDescent="0.25">
      <c r="B55" s="12" t="s">
        <v>100</v>
      </c>
      <c r="C55" s="13">
        <v>1301004011</v>
      </c>
      <c r="D55" s="13" t="s">
        <v>33</v>
      </c>
      <c r="E55" s="12" t="s">
        <v>197</v>
      </c>
      <c r="F55" s="13" t="s">
        <v>96</v>
      </c>
      <c r="G55" s="14">
        <v>1</v>
      </c>
      <c r="H55" s="14">
        <v>150.51</v>
      </c>
      <c r="I55" s="15"/>
      <c r="J55" s="15"/>
      <c r="K55" s="15"/>
      <c r="L55" s="15"/>
      <c r="M55" s="16">
        <v>98.42</v>
      </c>
      <c r="N55" s="16">
        <v>188.13</v>
      </c>
    </row>
    <row r="56" spans="2:14" ht="25.5" x14ac:dyDescent="0.25">
      <c r="B56" s="12" t="s">
        <v>101</v>
      </c>
      <c r="C56" s="13">
        <v>1301004012</v>
      </c>
      <c r="D56" s="13" t="s">
        <v>33</v>
      </c>
      <c r="E56" s="12" t="s">
        <v>102</v>
      </c>
      <c r="F56" s="13" t="s">
        <v>96</v>
      </c>
      <c r="G56" s="14">
        <v>1</v>
      </c>
      <c r="H56" s="14">
        <v>20.66</v>
      </c>
      <c r="I56" s="15"/>
      <c r="J56" s="15"/>
      <c r="K56" s="15"/>
      <c r="L56" s="15"/>
      <c r="M56" s="16">
        <v>15.49</v>
      </c>
      <c r="N56" s="16">
        <v>25.82</v>
      </c>
    </row>
    <row r="57" spans="2:14" ht="25.5" x14ac:dyDescent="0.25">
      <c r="B57" s="12" t="s">
        <v>169</v>
      </c>
      <c r="C57" s="13">
        <v>100860</v>
      </c>
      <c r="D57" s="13" t="s">
        <v>27</v>
      </c>
      <c r="E57" s="12" t="s">
        <v>170</v>
      </c>
      <c r="F57" s="13" t="s">
        <v>96</v>
      </c>
      <c r="G57" s="14">
        <v>2</v>
      </c>
      <c r="H57" s="14">
        <v>20.66</v>
      </c>
      <c r="I57" s="15"/>
      <c r="J57" s="15"/>
      <c r="K57" s="15"/>
      <c r="L57" s="15"/>
      <c r="M57" s="16"/>
      <c r="N57" s="16"/>
    </row>
    <row r="58" spans="2:14" x14ac:dyDescent="0.25">
      <c r="B58" s="7" t="s">
        <v>103</v>
      </c>
      <c r="C58" s="8"/>
      <c r="D58" s="8"/>
      <c r="E58" s="66" t="s">
        <v>104</v>
      </c>
      <c r="F58" s="67"/>
      <c r="G58" s="67"/>
      <c r="H58" s="67"/>
      <c r="I58" s="68"/>
      <c r="J58" s="9"/>
      <c r="K58" s="9"/>
      <c r="L58" s="9">
        <f>L59+L75+L79</f>
        <v>0</v>
      </c>
      <c r="M58" s="10"/>
      <c r="N58" s="11">
        <v>7135.72</v>
      </c>
    </row>
    <row r="59" spans="2:14" x14ac:dyDescent="0.25">
      <c r="B59" s="7" t="s">
        <v>105</v>
      </c>
      <c r="C59" s="8"/>
      <c r="D59" s="8"/>
      <c r="E59" s="66" t="s">
        <v>106</v>
      </c>
      <c r="F59" s="67"/>
      <c r="G59" s="67"/>
      <c r="H59" s="67"/>
      <c r="I59" s="68"/>
      <c r="J59" s="9"/>
      <c r="K59" s="9"/>
      <c r="L59" s="9">
        <f>SUM(L60:L74)</f>
        <v>0</v>
      </c>
      <c r="M59" s="10"/>
      <c r="N59" s="11">
        <v>3890.81</v>
      </c>
    </row>
    <row r="60" spans="2:14" ht="25.5" x14ac:dyDescent="0.25">
      <c r="B60" s="12" t="s">
        <v>107</v>
      </c>
      <c r="C60" s="13">
        <v>90447</v>
      </c>
      <c r="D60" s="13" t="s">
        <v>27</v>
      </c>
      <c r="E60" s="12" t="s">
        <v>108</v>
      </c>
      <c r="F60" s="13" t="s">
        <v>35</v>
      </c>
      <c r="G60" s="14">
        <v>79.5</v>
      </c>
      <c r="H60" s="14">
        <v>5.74</v>
      </c>
      <c r="I60" s="15"/>
      <c r="J60" s="15"/>
      <c r="K60" s="15"/>
      <c r="L60" s="15"/>
      <c r="M60" s="16">
        <v>152.63999999999999</v>
      </c>
      <c r="N60" s="16">
        <v>570.01</v>
      </c>
    </row>
    <row r="61" spans="2:14" ht="25.5" x14ac:dyDescent="0.25">
      <c r="B61" s="12" t="s">
        <v>109</v>
      </c>
      <c r="C61" s="13">
        <v>90466</v>
      </c>
      <c r="D61" s="13" t="s">
        <v>27</v>
      </c>
      <c r="E61" s="12" t="s">
        <v>110</v>
      </c>
      <c r="F61" s="13" t="s">
        <v>35</v>
      </c>
      <c r="G61" s="14">
        <v>79.5</v>
      </c>
      <c r="H61" s="14">
        <v>11.08</v>
      </c>
      <c r="I61" s="15"/>
      <c r="J61" s="15"/>
      <c r="K61" s="15"/>
      <c r="L61" s="15"/>
      <c r="M61" s="16">
        <v>412.6</v>
      </c>
      <c r="N61" s="16">
        <v>1101.07</v>
      </c>
    </row>
    <row r="62" spans="2:14" ht="25.5" x14ac:dyDescent="0.25">
      <c r="B62" s="12" t="s">
        <v>111</v>
      </c>
      <c r="C62" s="13">
        <v>90457</v>
      </c>
      <c r="D62" s="13" t="s">
        <v>27</v>
      </c>
      <c r="E62" s="12" t="s">
        <v>198</v>
      </c>
      <c r="F62" s="13" t="s">
        <v>96</v>
      </c>
      <c r="G62" s="14">
        <v>1</v>
      </c>
      <c r="H62" s="14">
        <v>7.76</v>
      </c>
      <c r="I62" s="15"/>
      <c r="J62" s="15"/>
      <c r="K62" s="15"/>
      <c r="L62" s="15"/>
      <c r="M62" s="16">
        <v>2.64</v>
      </c>
      <c r="N62" s="16">
        <v>9.6999999999999993</v>
      </c>
    </row>
    <row r="63" spans="2:14" x14ac:dyDescent="0.25">
      <c r="B63" s="12" t="s">
        <v>112</v>
      </c>
      <c r="C63" s="13">
        <v>1201007142</v>
      </c>
      <c r="D63" s="13" t="s">
        <v>33</v>
      </c>
      <c r="E63" s="12" t="s">
        <v>201</v>
      </c>
      <c r="F63" s="13" t="s">
        <v>96</v>
      </c>
      <c r="G63" s="14">
        <v>1</v>
      </c>
      <c r="H63" s="14">
        <v>100.13</v>
      </c>
      <c r="I63" s="15"/>
      <c r="J63" s="15"/>
      <c r="K63" s="15"/>
      <c r="L63" s="15"/>
      <c r="M63" s="16">
        <v>86.09</v>
      </c>
      <c r="N63" s="16">
        <v>125.16</v>
      </c>
    </row>
    <row r="64" spans="2:14" ht="25.5" x14ac:dyDescent="0.25">
      <c r="B64" s="12" t="s">
        <v>113</v>
      </c>
      <c r="C64" s="13">
        <v>93653</v>
      </c>
      <c r="D64" s="13" t="s">
        <v>27</v>
      </c>
      <c r="E64" s="12" t="s">
        <v>178</v>
      </c>
      <c r="F64" s="13" t="s">
        <v>96</v>
      </c>
      <c r="G64" s="14">
        <v>4</v>
      </c>
      <c r="H64" s="14">
        <v>12.2</v>
      </c>
      <c r="I64" s="15"/>
      <c r="J64" s="15"/>
      <c r="K64" s="15"/>
      <c r="L64" s="15"/>
      <c r="M64" s="16">
        <v>55.56</v>
      </c>
      <c r="N64" s="16">
        <v>61</v>
      </c>
    </row>
    <row r="65" spans="2:14" ht="25.5" x14ac:dyDescent="0.25">
      <c r="B65" s="12" t="s">
        <v>114</v>
      </c>
      <c r="C65" s="13">
        <v>93664</v>
      </c>
      <c r="D65" s="13" t="s">
        <v>27</v>
      </c>
      <c r="E65" s="12" t="s">
        <v>202</v>
      </c>
      <c r="F65" s="13" t="s">
        <v>96</v>
      </c>
      <c r="G65" s="14">
        <v>2</v>
      </c>
      <c r="H65" s="14">
        <v>12.74</v>
      </c>
      <c r="I65" s="15"/>
      <c r="J65" s="15"/>
      <c r="K65" s="15"/>
      <c r="L65" s="15"/>
      <c r="M65" s="16">
        <v>28.14</v>
      </c>
      <c r="N65" s="16">
        <v>31.84</v>
      </c>
    </row>
    <row r="66" spans="2:14" ht="25.5" x14ac:dyDescent="0.25">
      <c r="B66" s="12" t="s">
        <v>115</v>
      </c>
      <c r="C66" s="13">
        <v>93666</v>
      </c>
      <c r="D66" s="13" t="s">
        <v>27</v>
      </c>
      <c r="E66" s="12" t="s">
        <v>204</v>
      </c>
      <c r="F66" s="13" t="s">
        <v>96</v>
      </c>
      <c r="G66" s="14">
        <v>1</v>
      </c>
      <c r="H66" s="14">
        <v>12.74</v>
      </c>
      <c r="I66" s="15"/>
      <c r="J66" s="15"/>
      <c r="K66" s="15"/>
      <c r="L66" s="15"/>
      <c r="M66" s="16"/>
      <c r="N66" s="16"/>
    </row>
    <row r="67" spans="2:14" ht="25.5" x14ac:dyDescent="0.25">
      <c r="B67" s="12" t="s">
        <v>116</v>
      </c>
      <c r="C67" s="13">
        <v>68066</v>
      </c>
      <c r="D67" s="13" t="s">
        <v>27</v>
      </c>
      <c r="E67" s="12" t="s">
        <v>177</v>
      </c>
      <c r="F67" s="13" t="s">
        <v>96</v>
      </c>
      <c r="G67" s="14">
        <v>1</v>
      </c>
      <c r="H67" s="14">
        <v>133.43</v>
      </c>
      <c r="I67" s="15"/>
      <c r="J67" s="15"/>
      <c r="K67" s="15"/>
      <c r="L67" s="15"/>
      <c r="M67" s="16">
        <v>122.01</v>
      </c>
      <c r="N67" s="16">
        <v>166.78</v>
      </c>
    </row>
    <row r="68" spans="2:14" ht="38.25" x14ac:dyDescent="0.25">
      <c r="B68" s="12" t="s">
        <v>117</v>
      </c>
      <c r="C68" s="13">
        <v>97589</v>
      </c>
      <c r="D68" s="13" t="s">
        <v>27</v>
      </c>
      <c r="E68" s="12" t="s">
        <v>199</v>
      </c>
      <c r="F68" s="13" t="s">
        <v>96</v>
      </c>
      <c r="G68" s="14">
        <v>8</v>
      </c>
      <c r="H68" s="14">
        <v>32.75</v>
      </c>
      <c r="I68" s="15"/>
      <c r="J68" s="15"/>
      <c r="K68" s="15"/>
      <c r="L68" s="15"/>
      <c r="M68" s="16">
        <v>203.76</v>
      </c>
      <c r="N68" s="16">
        <v>327.44</v>
      </c>
    </row>
    <row r="69" spans="2:14" ht="25.5" x14ac:dyDescent="0.25">
      <c r="B69" s="12" t="s">
        <v>118</v>
      </c>
      <c r="C69" s="13">
        <v>92000</v>
      </c>
      <c r="D69" s="13" t="s">
        <v>27</v>
      </c>
      <c r="E69" s="12" t="s">
        <v>176</v>
      </c>
      <c r="F69" s="13" t="s">
        <v>96</v>
      </c>
      <c r="G69" s="14">
        <v>16</v>
      </c>
      <c r="H69" s="14">
        <v>26.31</v>
      </c>
      <c r="I69" s="15"/>
      <c r="J69" s="15"/>
      <c r="K69" s="15"/>
      <c r="L69" s="15"/>
      <c r="M69" s="16">
        <v>336.48</v>
      </c>
      <c r="N69" s="16">
        <v>526.08000000000004</v>
      </c>
    </row>
    <row r="70" spans="2:14" ht="25.5" x14ac:dyDescent="0.25">
      <c r="B70" s="12" t="s">
        <v>119</v>
      </c>
      <c r="C70" s="13">
        <v>91996</v>
      </c>
      <c r="D70" s="13" t="s">
        <v>27</v>
      </c>
      <c r="E70" s="12" t="s">
        <v>175</v>
      </c>
      <c r="F70" s="13" t="s">
        <v>96</v>
      </c>
      <c r="G70" s="14">
        <v>3</v>
      </c>
      <c r="H70" s="14">
        <v>29.48</v>
      </c>
      <c r="I70" s="15"/>
      <c r="J70" s="15"/>
      <c r="K70" s="15"/>
      <c r="L70" s="15"/>
      <c r="M70" s="16">
        <v>66.48</v>
      </c>
      <c r="N70" s="16">
        <v>110.55</v>
      </c>
    </row>
    <row r="71" spans="2:14" ht="38.25" x14ac:dyDescent="0.25">
      <c r="B71" s="12" t="s">
        <v>120</v>
      </c>
      <c r="C71" s="13">
        <v>92023</v>
      </c>
      <c r="D71" s="13" t="s">
        <v>27</v>
      </c>
      <c r="E71" s="12" t="s">
        <v>174</v>
      </c>
      <c r="F71" s="13" t="s">
        <v>96</v>
      </c>
      <c r="G71" s="14">
        <v>8</v>
      </c>
      <c r="H71" s="14">
        <v>44.02</v>
      </c>
      <c r="I71" s="15"/>
      <c r="J71" s="15"/>
      <c r="K71" s="15"/>
      <c r="L71" s="15"/>
      <c r="M71" s="16">
        <v>271.36</v>
      </c>
      <c r="N71" s="16">
        <v>440.16</v>
      </c>
    </row>
    <row r="72" spans="2:14" ht="25.5" x14ac:dyDescent="0.25">
      <c r="B72" s="12" t="s">
        <v>121</v>
      </c>
      <c r="C72" s="13">
        <v>91940</v>
      </c>
      <c r="D72" s="13" t="s">
        <v>27</v>
      </c>
      <c r="E72" s="12" t="s">
        <v>200</v>
      </c>
      <c r="F72" s="13" t="s">
        <v>96</v>
      </c>
      <c r="G72" s="14">
        <v>13</v>
      </c>
      <c r="H72" s="14">
        <v>14.07</v>
      </c>
      <c r="I72" s="15"/>
      <c r="J72" s="15"/>
      <c r="K72" s="15"/>
      <c r="L72" s="15"/>
      <c r="M72" s="16">
        <v>101.92</v>
      </c>
      <c r="N72" s="16">
        <v>228.54</v>
      </c>
    </row>
    <row r="73" spans="2:14" ht="25.5" x14ac:dyDescent="0.25">
      <c r="B73" s="12" t="s">
        <v>171</v>
      </c>
      <c r="C73" s="13">
        <v>91941</v>
      </c>
      <c r="D73" s="13" t="s">
        <v>27</v>
      </c>
      <c r="E73" s="12" t="s">
        <v>173</v>
      </c>
      <c r="F73" s="13" t="s">
        <v>96</v>
      </c>
      <c r="G73" s="14">
        <v>16</v>
      </c>
      <c r="H73" s="14">
        <v>9.6300000000000008</v>
      </c>
      <c r="I73" s="15"/>
      <c r="J73" s="15"/>
      <c r="K73" s="15"/>
      <c r="L73" s="15"/>
      <c r="M73" s="16">
        <v>100.48</v>
      </c>
      <c r="N73" s="16">
        <v>192.48</v>
      </c>
    </row>
    <row r="74" spans="2:14" ht="25.5" x14ac:dyDescent="0.25">
      <c r="B74" s="12" t="s">
        <v>203</v>
      </c>
      <c r="C74" s="13">
        <v>91993</v>
      </c>
      <c r="D74" s="13" t="s">
        <v>27</v>
      </c>
      <c r="E74" s="12" t="s">
        <v>172</v>
      </c>
      <c r="F74" s="13" t="s">
        <v>96</v>
      </c>
      <c r="G74" s="14">
        <v>2</v>
      </c>
      <c r="H74" s="14">
        <v>20.66</v>
      </c>
      <c r="I74" s="15"/>
      <c r="J74" s="15"/>
      <c r="K74" s="15"/>
      <c r="L74" s="15"/>
      <c r="M74" s="16"/>
      <c r="N74" s="16"/>
    </row>
    <row r="75" spans="2:14" x14ac:dyDescent="0.25">
      <c r="B75" s="7" t="s">
        <v>122</v>
      </c>
      <c r="C75" s="8"/>
      <c r="D75" s="8"/>
      <c r="E75" s="66" t="s">
        <v>123</v>
      </c>
      <c r="F75" s="67"/>
      <c r="G75" s="67"/>
      <c r="H75" s="67"/>
      <c r="I75" s="68"/>
      <c r="J75" s="9"/>
      <c r="K75" s="9"/>
      <c r="L75" s="9">
        <f>SUM(L76:L78)</f>
        <v>0</v>
      </c>
      <c r="M75" s="10"/>
      <c r="N75" s="11">
        <v>1056.43</v>
      </c>
    </row>
    <row r="76" spans="2:14" ht="25.5" x14ac:dyDescent="0.25">
      <c r="B76" s="12" t="s">
        <v>124</v>
      </c>
      <c r="C76" s="13">
        <v>89356</v>
      </c>
      <c r="D76" s="13" t="s">
        <v>27</v>
      </c>
      <c r="E76" s="12" t="s">
        <v>179</v>
      </c>
      <c r="F76" s="13" t="s">
        <v>35</v>
      </c>
      <c r="G76" s="14">
        <v>32</v>
      </c>
      <c r="H76" s="14">
        <v>21.04</v>
      </c>
      <c r="I76" s="15"/>
      <c r="J76" s="15"/>
      <c r="K76" s="15"/>
      <c r="L76" s="15"/>
      <c r="M76" s="16">
        <v>422.4</v>
      </c>
      <c r="N76" s="16">
        <v>841.6</v>
      </c>
    </row>
    <row r="77" spans="2:14" ht="38.25" x14ac:dyDescent="0.25">
      <c r="B77" s="12" t="s">
        <v>125</v>
      </c>
      <c r="C77" s="13">
        <v>89969</v>
      </c>
      <c r="D77" s="13" t="s">
        <v>27</v>
      </c>
      <c r="E77" s="12" t="s">
        <v>180</v>
      </c>
      <c r="F77" s="13" t="s">
        <v>96</v>
      </c>
      <c r="G77" s="14">
        <v>2</v>
      </c>
      <c r="H77" s="14">
        <v>32.69</v>
      </c>
      <c r="I77" s="15"/>
      <c r="J77" s="15"/>
      <c r="K77" s="15"/>
      <c r="L77" s="15"/>
      <c r="M77" s="16">
        <v>65.7</v>
      </c>
      <c r="N77" s="16">
        <v>81.72</v>
      </c>
    </row>
    <row r="78" spans="2:14" ht="38.25" x14ac:dyDescent="0.25">
      <c r="B78" s="12" t="s">
        <v>126</v>
      </c>
      <c r="C78" s="13">
        <v>89972</v>
      </c>
      <c r="D78" s="13" t="s">
        <v>27</v>
      </c>
      <c r="E78" s="12" t="s">
        <v>181</v>
      </c>
      <c r="F78" s="13" t="s">
        <v>96</v>
      </c>
      <c r="G78" s="14">
        <v>3</v>
      </c>
      <c r="H78" s="14">
        <v>35.5</v>
      </c>
      <c r="I78" s="15"/>
      <c r="J78" s="15"/>
      <c r="K78" s="15"/>
      <c r="L78" s="15"/>
      <c r="M78" s="16">
        <v>102.24</v>
      </c>
      <c r="N78" s="16">
        <v>133.11000000000001</v>
      </c>
    </row>
    <row r="79" spans="2:14" x14ac:dyDescent="0.25">
      <c r="B79" s="7" t="s">
        <v>127</v>
      </c>
      <c r="C79" s="8"/>
      <c r="D79" s="8"/>
      <c r="E79" s="66" t="s">
        <v>128</v>
      </c>
      <c r="F79" s="67"/>
      <c r="G79" s="67"/>
      <c r="H79" s="67"/>
      <c r="I79" s="68"/>
      <c r="J79" s="9"/>
      <c r="K79" s="9"/>
      <c r="L79" s="9">
        <f>SUM(L80:L85)</f>
        <v>0</v>
      </c>
      <c r="M79" s="10"/>
      <c r="N79" s="11">
        <v>2188.48</v>
      </c>
    </row>
    <row r="80" spans="2:14" ht="38.25" x14ac:dyDescent="0.25">
      <c r="B80" s="12" t="s">
        <v>129</v>
      </c>
      <c r="C80" s="13">
        <v>89711</v>
      </c>
      <c r="D80" s="13" t="s">
        <v>27</v>
      </c>
      <c r="E80" s="12" t="s">
        <v>130</v>
      </c>
      <c r="F80" s="13" t="s">
        <v>35</v>
      </c>
      <c r="G80" s="14">
        <v>8</v>
      </c>
      <c r="H80" s="14">
        <v>19.13</v>
      </c>
      <c r="I80" s="15"/>
      <c r="J80" s="15"/>
      <c r="K80" s="15"/>
      <c r="L80" s="15"/>
      <c r="M80" s="16">
        <v>110.56</v>
      </c>
      <c r="N80" s="16">
        <v>191.28</v>
      </c>
    </row>
    <row r="81" spans="2:18" ht="38.25" x14ac:dyDescent="0.25">
      <c r="B81" s="12" t="s">
        <v>131</v>
      </c>
      <c r="C81" s="13">
        <v>89712</v>
      </c>
      <c r="D81" s="13" t="s">
        <v>27</v>
      </c>
      <c r="E81" s="12" t="s">
        <v>132</v>
      </c>
      <c r="F81" s="13" t="s">
        <v>35</v>
      </c>
      <c r="G81" s="14">
        <v>6</v>
      </c>
      <c r="H81" s="14">
        <v>27.32</v>
      </c>
      <c r="I81" s="15"/>
      <c r="J81" s="15"/>
      <c r="K81" s="15"/>
      <c r="L81" s="15"/>
      <c r="M81" s="16">
        <v>139.08000000000001</v>
      </c>
      <c r="N81" s="16">
        <v>204.9</v>
      </c>
    </row>
    <row r="82" spans="2:18" ht="38.25" x14ac:dyDescent="0.25">
      <c r="B82" s="12" t="s">
        <v>133</v>
      </c>
      <c r="C82" s="13">
        <v>89714</v>
      </c>
      <c r="D82" s="13" t="s">
        <v>27</v>
      </c>
      <c r="E82" s="12" t="s">
        <v>182</v>
      </c>
      <c r="F82" s="13" t="s">
        <v>96</v>
      </c>
      <c r="G82" s="14">
        <v>25</v>
      </c>
      <c r="H82" s="14">
        <v>11.64</v>
      </c>
      <c r="I82" s="15"/>
      <c r="J82" s="15"/>
      <c r="K82" s="15"/>
      <c r="L82" s="15"/>
      <c r="M82" s="16">
        <v>254.5</v>
      </c>
      <c r="N82" s="16">
        <v>363.75</v>
      </c>
    </row>
    <row r="83" spans="2:18" ht="51" x14ac:dyDescent="0.25">
      <c r="B83" s="12" t="s">
        <v>134</v>
      </c>
      <c r="C83" s="13">
        <v>89707</v>
      </c>
      <c r="D83" s="13" t="s">
        <v>27</v>
      </c>
      <c r="E83" s="12" t="s">
        <v>135</v>
      </c>
      <c r="F83" s="13" t="s">
        <v>96</v>
      </c>
      <c r="G83" s="14">
        <v>2</v>
      </c>
      <c r="H83" s="14">
        <v>50.69</v>
      </c>
      <c r="I83" s="15"/>
      <c r="J83" s="15"/>
      <c r="K83" s="15"/>
      <c r="L83" s="15"/>
      <c r="M83" s="16">
        <v>99.24</v>
      </c>
      <c r="N83" s="16">
        <v>126.72</v>
      </c>
    </row>
    <row r="84" spans="2:18" ht="51" x14ac:dyDescent="0.25">
      <c r="B84" s="12" t="s">
        <v>136</v>
      </c>
      <c r="C84" s="13">
        <v>97901</v>
      </c>
      <c r="D84" s="13" t="s">
        <v>27</v>
      </c>
      <c r="E84" s="12" t="s">
        <v>137</v>
      </c>
      <c r="F84" s="13" t="s">
        <v>96</v>
      </c>
      <c r="G84" s="14">
        <v>3</v>
      </c>
      <c r="H84" s="14">
        <v>267.97000000000003</v>
      </c>
      <c r="I84" s="15"/>
      <c r="J84" s="15"/>
      <c r="K84" s="15"/>
      <c r="L84" s="15"/>
      <c r="M84" s="16">
        <v>660.12</v>
      </c>
      <c r="N84" s="16">
        <v>1004.88</v>
      </c>
    </row>
    <row r="85" spans="2:18" ht="51" x14ac:dyDescent="0.25">
      <c r="B85" s="12" t="s">
        <v>138</v>
      </c>
      <c r="C85" s="13">
        <v>98107</v>
      </c>
      <c r="D85" s="13" t="s">
        <v>27</v>
      </c>
      <c r="E85" s="12" t="s">
        <v>139</v>
      </c>
      <c r="F85" s="13" t="s">
        <v>96</v>
      </c>
      <c r="G85" s="14">
        <v>1</v>
      </c>
      <c r="H85" s="14">
        <v>237.56</v>
      </c>
      <c r="I85" s="15"/>
      <c r="J85" s="15"/>
      <c r="K85" s="15"/>
      <c r="L85" s="15"/>
      <c r="M85" s="16">
        <v>189.83</v>
      </c>
      <c r="N85" s="16">
        <v>296.95</v>
      </c>
    </row>
    <row r="86" spans="2:18" x14ac:dyDescent="0.25">
      <c r="B86" s="7" t="s">
        <v>140</v>
      </c>
      <c r="C86" s="8"/>
      <c r="D86" s="8"/>
      <c r="E86" s="66" t="s">
        <v>141</v>
      </c>
      <c r="F86" s="67"/>
      <c r="G86" s="67"/>
      <c r="H86" s="67"/>
      <c r="I86" s="68"/>
      <c r="J86" s="9"/>
      <c r="K86" s="9"/>
      <c r="L86" s="9">
        <f>SUM(L87:L88)</f>
        <v>0</v>
      </c>
      <c r="M86" s="10"/>
      <c r="N86" s="11">
        <v>6333.13</v>
      </c>
    </row>
    <row r="87" spans="2:18" ht="38.25" x14ac:dyDescent="0.25">
      <c r="B87" s="12" t="s">
        <v>142</v>
      </c>
      <c r="C87" s="13">
        <v>96485</v>
      </c>
      <c r="D87" s="13" t="s">
        <v>27</v>
      </c>
      <c r="E87" s="12" t="s">
        <v>143</v>
      </c>
      <c r="F87" s="13" t="s">
        <v>42</v>
      </c>
      <c r="G87" s="14">
        <v>57.12</v>
      </c>
      <c r="H87" s="14">
        <v>86.52</v>
      </c>
      <c r="I87" s="15"/>
      <c r="J87" s="15"/>
      <c r="K87" s="15"/>
      <c r="L87" s="15"/>
      <c r="M87" s="16">
        <v>5544.06</v>
      </c>
      <c r="N87" s="16">
        <v>6177.52</v>
      </c>
    </row>
    <row r="88" spans="2:18" ht="25.5" x14ac:dyDescent="0.25">
      <c r="B88" s="12" t="s">
        <v>144</v>
      </c>
      <c r="C88" s="13">
        <v>99803</v>
      </c>
      <c r="D88" s="13" t="s">
        <v>27</v>
      </c>
      <c r="E88" s="12" t="s">
        <v>145</v>
      </c>
      <c r="F88" s="13" t="s">
        <v>42</v>
      </c>
      <c r="G88" s="14">
        <v>73.75</v>
      </c>
      <c r="H88" s="14">
        <v>1.69</v>
      </c>
      <c r="I88" s="15"/>
      <c r="J88" s="15"/>
      <c r="K88" s="15"/>
      <c r="L88" s="15"/>
      <c r="M88" s="16">
        <v>54.58</v>
      </c>
      <c r="N88" s="16">
        <v>155.61000000000001</v>
      </c>
    </row>
    <row r="89" spans="2:18" ht="25.5" x14ac:dyDescent="0.25">
      <c r="B89" s="62" t="s">
        <v>146</v>
      </c>
      <c r="C89" s="63"/>
      <c r="D89" s="63"/>
      <c r="E89" s="63"/>
      <c r="F89" s="63"/>
      <c r="G89" s="63"/>
      <c r="H89" s="63"/>
      <c r="I89" s="64"/>
      <c r="J89" s="17"/>
      <c r="K89" s="17" t="s">
        <v>147</v>
      </c>
      <c r="L89" s="17">
        <f>L13+L23+L29+L32+L39+L43+L46+L50+L58+L86</f>
        <v>0</v>
      </c>
      <c r="M89" s="18" t="s">
        <v>148</v>
      </c>
      <c r="N89" s="18" t="s">
        <v>149</v>
      </c>
      <c r="Q89" s="58"/>
      <c r="R89" s="24"/>
    </row>
    <row r="90" spans="2:18" x14ac:dyDescent="0.25">
      <c r="B90" s="23"/>
      <c r="C90" s="23"/>
      <c r="D90" s="23"/>
      <c r="E90" s="23"/>
      <c r="F90" s="23"/>
      <c r="G90" s="23"/>
      <c r="H90" s="23"/>
      <c r="I90" s="23"/>
      <c r="J90" s="24"/>
      <c r="K90" s="24"/>
      <c r="L90" s="24"/>
      <c r="M90" s="25"/>
      <c r="N90" s="25"/>
    </row>
    <row r="91" spans="2:18" x14ac:dyDescent="0.25">
      <c r="B91" s="23"/>
      <c r="C91" s="23"/>
      <c r="D91" s="23"/>
      <c r="E91" s="23"/>
      <c r="F91" s="23"/>
      <c r="G91" s="23"/>
      <c r="H91" s="23"/>
      <c r="I91" s="23"/>
      <c r="J91" s="24"/>
      <c r="K91" s="24"/>
      <c r="L91" s="24"/>
      <c r="M91" s="25"/>
      <c r="N91" s="25"/>
    </row>
    <row r="92" spans="2:18" x14ac:dyDescent="0.25">
      <c r="B92" s="23"/>
      <c r="C92" s="23"/>
      <c r="D92" s="23"/>
      <c r="E92" s="23"/>
      <c r="F92" s="23"/>
      <c r="G92" s="23"/>
      <c r="H92" s="23"/>
      <c r="I92" s="23"/>
      <c r="J92" s="24"/>
      <c r="K92" s="24"/>
      <c r="L92" s="24"/>
      <c r="M92" s="25"/>
      <c r="N92" s="25"/>
    </row>
    <row r="93" spans="2:18" x14ac:dyDescent="0.25">
      <c r="B93" s="23"/>
      <c r="C93" s="23"/>
      <c r="D93" s="23"/>
      <c r="E93" s="23"/>
      <c r="F93" s="23"/>
      <c r="G93" s="23"/>
      <c r="H93" s="23"/>
      <c r="I93" s="23"/>
      <c r="J93" s="24"/>
      <c r="K93" s="24"/>
      <c r="L93" s="24"/>
      <c r="M93" s="25"/>
      <c r="N93" s="25"/>
    </row>
    <row r="94" spans="2:18" x14ac:dyDescent="0.25">
      <c r="B94" s="23"/>
      <c r="C94" s="23"/>
      <c r="D94" s="23"/>
      <c r="E94" s="23"/>
      <c r="F94" s="23"/>
      <c r="G94" s="23"/>
      <c r="H94" s="23"/>
      <c r="I94" s="23"/>
      <c r="J94" s="24"/>
      <c r="K94" s="24"/>
      <c r="L94" s="24"/>
      <c r="M94" s="25"/>
      <c r="N94" s="25"/>
    </row>
    <row r="95" spans="2:18" x14ac:dyDescent="0.25">
      <c r="B95" s="23"/>
      <c r="C95" s="23"/>
      <c r="D95" s="23"/>
      <c r="E95" s="23"/>
      <c r="F95" s="23"/>
      <c r="G95" s="23"/>
      <c r="H95" s="23"/>
      <c r="I95" s="23"/>
      <c r="J95" s="24"/>
      <c r="K95" s="24"/>
      <c r="L95" s="24"/>
      <c r="M95" s="25"/>
      <c r="N95" s="25"/>
    </row>
    <row r="96" spans="2:18" x14ac:dyDescent="0.25">
      <c r="B96" s="23"/>
      <c r="C96" s="23"/>
      <c r="D96" s="23"/>
      <c r="E96" s="23"/>
      <c r="F96" s="23"/>
      <c r="G96" s="23"/>
      <c r="H96" s="23"/>
      <c r="I96" s="23"/>
      <c r="J96" s="24"/>
      <c r="K96" s="24"/>
      <c r="L96" s="24"/>
      <c r="M96" s="25"/>
      <c r="N96" s="25"/>
    </row>
    <row r="97" spans="2:14" x14ac:dyDescent="0.25">
      <c r="B97" s="23"/>
      <c r="C97" s="23"/>
      <c r="D97" s="23"/>
      <c r="E97" s="23"/>
      <c r="F97" s="23"/>
      <c r="G97" s="23"/>
      <c r="H97" s="23"/>
      <c r="I97" s="23"/>
      <c r="J97" s="24"/>
      <c r="K97" s="24"/>
      <c r="L97" s="24"/>
      <c r="M97" s="25"/>
      <c r="N97" s="25"/>
    </row>
    <row r="99" spans="2:14" x14ac:dyDescent="0.25">
      <c r="E99" s="20"/>
      <c r="F99" s="20"/>
      <c r="G99" s="75"/>
      <c r="H99" s="75"/>
      <c r="I99" s="75"/>
      <c r="J99" s="75"/>
      <c r="K99" s="75"/>
      <c r="L99" s="75"/>
    </row>
    <row r="100" spans="2:14" x14ac:dyDescent="0.25">
      <c r="E100" s="21"/>
      <c r="F100" s="21"/>
      <c r="G100" s="65"/>
      <c r="H100" s="65"/>
      <c r="I100" s="65"/>
      <c r="J100" s="65"/>
      <c r="K100" s="65"/>
      <c r="L100" s="65"/>
    </row>
    <row r="101" spans="2:14" x14ac:dyDescent="0.25">
      <c r="E101" s="22"/>
      <c r="F101" s="49"/>
      <c r="G101" s="74"/>
      <c r="H101" s="74"/>
      <c r="I101" s="74"/>
      <c r="J101" s="74"/>
      <c r="K101" s="74"/>
      <c r="L101" s="74"/>
    </row>
    <row r="102" spans="2:14" x14ac:dyDescent="0.25">
      <c r="E102" s="22"/>
      <c r="F102" s="22"/>
      <c r="G102" s="74"/>
      <c r="H102" s="74"/>
      <c r="I102" s="74"/>
      <c r="J102" s="74"/>
      <c r="K102" s="74"/>
      <c r="L102" s="74"/>
    </row>
    <row r="103" spans="2:14" x14ac:dyDescent="0.25">
      <c r="E103"/>
    </row>
    <row r="104" spans="2:14" x14ac:dyDescent="0.25">
      <c r="E104"/>
    </row>
    <row r="105" spans="2:14" x14ac:dyDescent="0.25">
      <c r="E105"/>
    </row>
  </sheetData>
  <mergeCells count="44">
    <mergeCell ref="G101:L101"/>
    <mergeCell ref="G102:L102"/>
    <mergeCell ref="G99:L99"/>
    <mergeCell ref="I11:I12"/>
    <mergeCell ref="B2:L3"/>
    <mergeCell ref="B4:D4"/>
    <mergeCell ref="E4:H4"/>
    <mergeCell ref="B5:D5"/>
    <mergeCell ref="E5:H5"/>
    <mergeCell ref="I5:J5"/>
    <mergeCell ref="B6:D6"/>
    <mergeCell ref="E6:H6"/>
    <mergeCell ref="I6:L6"/>
    <mergeCell ref="B7:D7"/>
    <mergeCell ref="E7:H7"/>
    <mergeCell ref="I7:L9"/>
    <mergeCell ref="B8:D8"/>
    <mergeCell ref="E8:H8"/>
    <mergeCell ref="B9:D9"/>
    <mergeCell ref="E9:H9"/>
    <mergeCell ref="B10:N10"/>
    <mergeCell ref="E79:I79"/>
    <mergeCell ref="E86:I86"/>
    <mergeCell ref="B11:B12"/>
    <mergeCell ref="C11:C12"/>
    <mergeCell ref="D11:D12"/>
    <mergeCell ref="E11:E12"/>
    <mergeCell ref="F11:F12"/>
    <mergeCell ref="L11:N12"/>
    <mergeCell ref="G11:G12"/>
    <mergeCell ref="H11:H12"/>
    <mergeCell ref="B89:I89"/>
    <mergeCell ref="G100:L100"/>
    <mergeCell ref="E13:I13"/>
    <mergeCell ref="E23:I23"/>
    <mergeCell ref="E29:I29"/>
    <mergeCell ref="E32:I32"/>
    <mergeCell ref="E39:I39"/>
    <mergeCell ref="E43:I43"/>
    <mergeCell ref="E46:I46"/>
    <mergeCell ref="E50:I50"/>
    <mergeCell ref="E58:I58"/>
    <mergeCell ref="E59:I59"/>
    <mergeCell ref="E75:I75"/>
  </mergeCells>
  <pageMargins left="0.51181102362204722" right="0.51181102362204722" top="0.78740157480314965" bottom="0.78740157480314965" header="0.31496062992125984" footer="0.31496062992125984"/>
  <pageSetup paperSize="9" scale="63" fitToHeight="0" orientation="portrait" r:id="rId1"/>
  <ignoredErrors>
    <ignoredError sqref="B86 B13:B5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A0B4-74F7-40B7-8B23-132D34F05F16}">
  <sheetPr>
    <pageSetUpPr fitToPage="1"/>
  </sheetPr>
  <dimension ref="A1:AD169"/>
  <sheetViews>
    <sheetView showGridLines="0" topLeftCell="A7" zoomScaleNormal="100" zoomScaleSheetLayoutView="100" workbookViewId="0">
      <selection activeCell="U13" sqref="U13"/>
    </sheetView>
  </sheetViews>
  <sheetFormatPr defaultColWidth="8.85546875" defaultRowHeight="15" x14ac:dyDescent="0.25"/>
  <cols>
    <col min="1" max="2" width="6.7109375" customWidth="1"/>
    <col min="3" max="8" width="8" customWidth="1"/>
    <col min="9" max="9" width="7.7109375" customWidth="1"/>
    <col min="10" max="10" width="12.7109375" customWidth="1"/>
    <col min="11" max="11" width="7.7109375" customWidth="1"/>
    <col min="12" max="12" width="12.7109375" customWidth="1"/>
    <col min="13" max="13" width="7.7109375" customWidth="1"/>
    <col min="14" max="14" width="12.7109375" customWidth="1"/>
    <col min="15" max="15" width="7.7109375" customWidth="1"/>
    <col min="16" max="16" width="12.7109375" customWidth="1"/>
    <col min="17" max="18" width="11.85546875" bestFit="1" customWidth="1"/>
  </cols>
  <sheetData>
    <row r="1" spans="2:21" ht="21.95" customHeight="1" x14ac:dyDescent="0.25"/>
    <row r="2" spans="2:21" ht="21.95" customHeight="1" x14ac:dyDescent="0.25"/>
    <row r="3" spans="2:21" ht="21.95" customHeight="1" x14ac:dyDescent="0.25"/>
    <row r="4" spans="2:21" ht="21.95" customHeight="1" x14ac:dyDescent="0.25"/>
    <row r="5" spans="2:21" ht="18" customHeight="1" x14ac:dyDescent="0.25">
      <c r="B5" s="97" t="s">
        <v>150</v>
      </c>
      <c r="C5" s="98"/>
      <c r="D5" s="98"/>
      <c r="E5" s="98"/>
      <c r="F5" s="98"/>
      <c r="G5" s="98"/>
      <c r="H5" s="98"/>
      <c r="I5" s="98"/>
      <c r="J5" s="98"/>
      <c r="K5" s="103"/>
      <c r="L5" s="103"/>
      <c r="M5" s="103"/>
      <c r="N5" s="103"/>
      <c r="O5" s="103"/>
      <c r="P5" s="103"/>
    </row>
    <row r="6" spans="2:21" ht="18" customHeight="1" x14ac:dyDescent="0.25">
      <c r="B6" s="99" t="s">
        <v>151</v>
      </c>
      <c r="C6" s="100"/>
      <c r="D6" s="100"/>
      <c r="E6" s="100"/>
      <c r="F6" s="100"/>
      <c r="G6" s="100"/>
      <c r="H6" s="100"/>
      <c r="I6" s="100"/>
      <c r="J6" s="100"/>
      <c r="K6" s="103"/>
      <c r="L6" s="103"/>
      <c r="M6" s="103"/>
      <c r="N6" s="103"/>
      <c r="O6" s="103"/>
      <c r="P6" s="103"/>
    </row>
    <row r="7" spans="2:21" ht="18" customHeight="1" x14ac:dyDescent="0.25">
      <c r="B7" s="99" t="s">
        <v>152</v>
      </c>
      <c r="C7" s="100"/>
      <c r="D7" s="100"/>
      <c r="E7" s="100"/>
      <c r="F7" s="100"/>
      <c r="G7" s="100"/>
      <c r="H7" s="100"/>
      <c r="I7" s="100"/>
      <c r="J7" s="100"/>
      <c r="K7" s="103"/>
      <c r="L7" s="103"/>
      <c r="M7" s="103"/>
      <c r="N7" s="103"/>
      <c r="O7" s="103"/>
      <c r="P7" s="103"/>
    </row>
    <row r="8" spans="2:21" ht="18" customHeight="1" x14ac:dyDescent="0.25">
      <c r="B8" s="101" t="s">
        <v>153</v>
      </c>
      <c r="C8" s="102"/>
      <c r="D8" s="102"/>
      <c r="E8" s="102"/>
      <c r="F8" s="102"/>
      <c r="G8" s="102"/>
      <c r="H8" s="102"/>
      <c r="I8" s="102"/>
      <c r="J8" s="102"/>
      <c r="K8" s="103"/>
      <c r="L8" s="103"/>
      <c r="M8" s="103"/>
      <c r="N8" s="103"/>
      <c r="O8" s="103"/>
      <c r="P8" s="103"/>
    </row>
    <row r="9" spans="2:21" ht="18" customHeight="1" x14ac:dyDescent="0.25">
      <c r="B9" s="91" t="s">
        <v>165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spans="2:21" ht="18" customHeight="1" x14ac:dyDescent="0.25">
      <c r="B10" s="92" t="s">
        <v>15</v>
      </c>
      <c r="C10" s="92" t="s">
        <v>154</v>
      </c>
      <c r="D10" s="92"/>
      <c r="E10" s="92"/>
      <c r="F10" s="92"/>
      <c r="G10" s="92"/>
      <c r="H10" s="92"/>
      <c r="I10" s="92" t="s">
        <v>155</v>
      </c>
      <c r="J10" s="93" t="s">
        <v>156</v>
      </c>
      <c r="K10" s="95" t="s">
        <v>157</v>
      </c>
      <c r="L10" s="95"/>
      <c r="M10" s="95" t="s">
        <v>158</v>
      </c>
      <c r="N10" s="95"/>
      <c r="O10" s="95" t="s">
        <v>159</v>
      </c>
      <c r="P10" s="95"/>
    </row>
    <row r="11" spans="2:21" ht="18" customHeight="1" x14ac:dyDescent="0.25">
      <c r="B11" s="92"/>
      <c r="C11" s="92"/>
      <c r="D11" s="92"/>
      <c r="E11" s="92"/>
      <c r="F11" s="92"/>
      <c r="G11" s="92"/>
      <c r="H11" s="92"/>
      <c r="I11" s="92"/>
      <c r="J11" s="94"/>
      <c r="K11" s="26" t="s">
        <v>155</v>
      </c>
      <c r="L11" s="26" t="s">
        <v>22</v>
      </c>
      <c r="M11" s="26" t="s">
        <v>155</v>
      </c>
      <c r="N11" s="26" t="s">
        <v>22</v>
      </c>
      <c r="O11" s="26" t="s">
        <v>155</v>
      </c>
      <c r="P11" s="26" t="s">
        <v>22</v>
      </c>
    </row>
    <row r="12" spans="2:21" ht="18" customHeight="1" x14ac:dyDescent="0.25">
      <c r="B12" s="27">
        <v>1</v>
      </c>
      <c r="C12" s="90" t="str">
        <f>'PLANILHA ORÇAMENTÁRIA'!E13</f>
        <v>INFRAESTRUTURA</v>
      </c>
      <c r="D12" s="90"/>
      <c r="E12" s="90"/>
      <c r="F12" s="90"/>
      <c r="G12" s="90"/>
      <c r="H12" s="90"/>
      <c r="I12" s="28">
        <v>100</v>
      </c>
      <c r="J12" s="44">
        <f>'PLANILHA ORÇAMENTÁRIA'!L13</f>
        <v>0</v>
      </c>
      <c r="K12" s="46">
        <v>1</v>
      </c>
      <c r="L12" s="45">
        <f>(K12*J12)</f>
        <v>0</v>
      </c>
      <c r="M12" s="30"/>
      <c r="N12" s="30"/>
      <c r="O12" s="30"/>
      <c r="P12" s="30"/>
    </row>
    <row r="13" spans="2:21" ht="18" customHeight="1" x14ac:dyDescent="0.25">
      <c r="B13" s="27">
        <v>2</v>
      </c>
      <c r="C13" s="90" t="str">
        <f>'PLANILHA ORÇAMENTÁRIA'!E23</f>
        <v>SUPERESTRUTURA</v>
      </c>
      <c r="D13" s="90"/>
      <c r="E13" s="90"/>
      <c r="F13" s="90"/>
      <c r="G13" s="90"/>
      <c r="H13" s="90"/>
      <c r="I13" s="28">
        <v>100</v>
      </c>
      <c r="J13" s="44">
        <f>'PLANILHA ORÇAMENTÁRIA'!L23</f>
        <v>0</v>
      </c>
      <c r="K13" s="46">
        <v>1</v>
      </c>
      <c r="L13" s="45">
        <f t="shared" ref="L13:L14" si="0">(K13*J13)</f>
        <v>0</v>
      </c>
      <c r="M13" s="30"/>
      <c r="N13" s="30"/>
      <c r="O13" s="30"/>
      <c r="P13" s="30"/>
      <c r="Q13" s="29"/>
      <c r="R13" s="29"/>
    </row>
    <row r="14" spans="2:21" ht="18" customHeight="1" x14ac:dyDescent="0.25">
      <c r="B14" s="27">
        <v>3</v>
      </c>
      <c r="C14" s="90" t="str">
        <f>'PLANILHA ORÇAMENTÁRIA'!E29</f>
        <v>ALVENARIA</v>
      </c>
      <c r="D14" s="90"/>
      <c r="E14" s="90"/>
      <c r="F14" s="90"/>
      <c r="G14" s="90"/>
      <c r="H14" s="90"/>
      <c r="I14" s="28">
        <v>100</v>
      </c>
      <c r="J14" s="44">
        <f>'PLANILHA ORÇAMENTÁRIA'!L29</f>
        <v>0</v>
      </c>
      <c r="K14" s="46">
        <v>1</v>
      </c>
      <c r="L14" s="45">
        <f t="shared" si="0"/>
        <v>0</v>
      </c>
      <c r="M14" s="30"/>
      <c r="N14" s="30"/>
      <c r="O14" s="30"/>
      <c r="P14" s="30"/>
      <c r="Q14" s="31"/>
      <c r="R14" s="32"/>
    </row>
    <row r="15" spans="2:21" ht="18" customHeight="1" x14ac:dyDescent="0.25">
      <c r="B15" s="27">
        <v>4</v>
      </c>
      <c r="C15" s="90" t="str">
        <f>'PLANILHA ORÇAMENTÁRIA'!E32</f>
        <v>REVESTIMENTOS</v>
      </c>
      <c r="D15" s="90"/>
      <c r="E15" s="90"/>
      <c r="F15" s="90"/>
      <c r="G15" s="90"/>
      <c r="H15" s="90"/>
      <c r="I15" s="28">
        <v>100</v>
      </c>
      <c r="J15" s="44">
        <f>'PLANILHA ORÇAMENTÁRIA'!L32</f>
        <v>0</v>
      </c>
      <c r="K15" s="30"/>
      <c r="L15" s="30"/>
      <c r="M15" s="46">
        <v>1</v>
      </c>
      <c r="N15" s="45">
        <f t="shared" ref="N15:N20" si="1">(M15*J15)</f>
        <v>0</v>
      </c>
      <c r="O15" s="30"/>
      <c r="P15" s="30"/>
      <c r="Q15" s="31"/>
      <c r="R15" s="32"/>
      <c r="U15" s="50"/>
    </row>
    <row r="16" spans="2:21" ht="18" customHeight="1" x14ac:dyDescent="0.25">
      <c r="B16" s="27">
        <v>5</v>
      </c>
      <c r="C16" s="90" t="str">
        <f>'PLANILHA ORÇAMENTÁRIA'!E39</f>
        <v>COBERTURA</v>
      </c>
      <c r="D16" s="90"/>
      <c r="E16" s="90"/>
      <c r="F16" s="90"/>
      <c r="G16" s="90"/>
      <c r="H16" s="90"/>
      <c r="I16" s="28">
        <v>100</v>
      </c>
      <c r="J16" s="44">
        <f>'PLANILHA ORÇAMENTÁRIA'!L39</f>
        <v>0</v>
      </c>
      <c r="K16" s="30"/>
      <c r="L16" s="30"/>
      <c r="M16" s="46">
        <v>1</v>
      </c>
      <c r="N16" s="45">
        <f t="shared" si="1"/>
        <v>0</v>
      </c>
      <c r="O16" s="30"/>
      <c r="P16" s="30"/>
      <c r="Q16" s="31"/>
      <c r="R16" s="32"/>
    </row>
    <row r="17" spans="1:30" ht="18" customHeight="1" x14ac:dyDescent="0.25">
      <c r="B17" s="27">
        <v>6</v>
      </c>
      <c r="C17" s="90" t="str">
        <f>'PLANILHA ORÇAMENTÁRIA'!E43</f>
        <v>ESQUADRIAS</v>
      </c>
      <c r="D17" s="90"/>
      <c r="E17" s="90"/>
      <c r="F17" s="90"/>
      <c r="G17" s="90"/>
      <c r="H17" s="90"/>
      <c r="I17" s="28">
        <v>100</v>
      </c>
      <c r="J17" s="44">
        <f>'PLANILHA ORÇAMENTÁRIA'!L43</f>
        <v>0</v>
      </c>
      <c r="K17" s="30"/>
      <c r="L17" s="30"/>
      <c r="M17" s="46">
        <v>1</v>
      </c>
      <c r="N17" s="45">
        <f t="shared" si="1"/>
        <v>0</v>
      </c>
      <c r="O17" s="30"/>
      <c r="P17" s="30"/>
      <c r="Q17" s="31"/>
      <c r="R17" s="32"/>
    </row>
    <row r="18" spans="1:30" ht="18" customHeight="1" x14ac:dyDescent="0.25">
      <c r="B18" s="27">
        <v>7</v>
      </c>
      <c r="C18" s="90" t="str">
        <f>'PLANILHA ORÇAMENTÁRIA'!E46</f>
        <v>PINTURA</v>
      </c>
      <c r="D18" s="90"/>
      <c r="E18" s="90"/>
      <c r="F18" s="90"/>
      <c r="G18" s="90"/>
      <c r="H18" s="90"/>
      <c r="I18" s="28">
        <v>100</v>
      </c>
      <c r="J18" s="44">
        <f>'PLANILHA ORÇAMENTÁRIA'!L46</f>
        <v>0</v>
      </c>
      <c r="K18" s="30"/>
      <c r="L18" s="30"/>
      <c r="M18" s="30"/>
      <c r="N18" s="30"/>
      <c r="O18" s="46">
        <v>1</v>
      </c>
      <c r="P18" s="45">
        <f t="shared" ref="P18:P21" si="2">(O18*J18)</f>
        <v>0</v>
      </c>
      <c r="Q18" s="31"/>
      <c r="R18" s="32"/>
      <c r="T18" s="33"/>
      <c r="U18" s="33"/>
      <c r="V18" s="33"/>
      <c r="W18" s="33"/>
      <c r="X18" s="33"/>
      <c r="Y18" s="34"/>
      <c r="Z18" s="34"/>
      <c r="AA18" s="34"/>
      <c r="AB18" s="34"/>
      <c r="AC18" s="34"/>
      <c r="AD18" s="34"/>
    </row>
    <row r="19" spans="1:30" ht="18" customHeight="1" x14ac:dyDescent="0.25">
      <c r="B19" s="27">
        <v>8</v>
      </c>
      <c r="C19" s="90" t="str">
        <f>'PLANILHA ORÇAMENTÁRIA'!E50</f>
        <v>METAIS, LOUÇAS E ACESSÓRIOS</v>
      </c>
      <c r="D19" s="90"/>
      <c r="E19" s="90"/>
      <c r="F19" s="90"/>
      <c r="G19" s="90"/>
      <c r="H19" s="90"/>
      <c r="I19" s="28">
        <v>100</v>
      </c>
      <c r="J19" s="44">
        <f>'PLANILHA ORÇAMENTÁRIA'!L50</f>
        <v>0</v>
      </c>
      <c r="K19" s="30"/>
      <c r="L19" s="30"/>
      <c r="M19" s="30"/>
      <c r="N19" s="30"/>
      <c r="O19" s="46">
        <v>1</v>
      </c>
      <c r="P19" s="45">
        <f t="shared" si="2"/>
        <v>0</v>
      </c>
      <c r="Q19" s="31"/>
      <c r="R19" s="32"/>
      <c r="T19" s="33"/>
      <c r="U19" s="33"/>
      <c r="V19" s="33"/>
      <c r="W19" s="33"/>
      <c r="X19" s="33"/>
      <c r="Y19" s="34"/>
      <c r="Z19" s="34"/>
      <c r="AA19" s="34"/>
      <c r="AB19" s="34"/>
      <c r="AC19" s="34"/>
      <c r="AD19" s="34"/>
    </row>
    <row r="20" spans="1:30" ht="18" customHeight="1" x14ac:dyDescent="0.25">
      <c r="B20" s="27">
        <v>9</v>
      </c>
      <c r="C20" s="90" t="str">
        <f>'PLANILHA ORÇAMENTÁRIA'!E58</f>
        <v>INSTALAÇÕES</v>
      </c>
      <c r="D20" s="90"/>
      <c r="E20" s="90"/>
      <c r="F20" s="90"/>
      <c r="G20" s="90"/>
      <c r="H20" s="90"/>
      <c r="I20" s="28">
        <v>100</v>
      </c>
      <c r="J20" s="44">
        <f>'PLANILHA ORÇAMENTÁRIA'!L58</f>
        <v>0</v>
      </c>
      <c r="K20" s="30"/>
      <c r="L20" s="30"/>
      <c r="M20" s="46">
        <v>1</v>
      </c>
      <c r="N20" s="45">
        <f t="shared" si="1"/>
        <v>0</v>
      </c>
      <c r="O20" s="30"/>
      <c r="P20" s="30"/>
      <c r="Q20" s="31"/>
      <c r="R20" s="32"/>
      <c r="T20" s="33"/>
      <c r="U20" s="33"/>
      <c r="V20" s="33"/>
      <c r="W20" s="33"/>
      <c r="X20" s="33"/>
      <c r="Y20" s="34"/>
      <c r="Z20" s="34"/>
      <c r="AA20" s="34"/>
      <c r="AB20" s="34"/>
      <c r="AC20" s="34"/>
      <c r="AD20" s="34"/>
    </row>
    <row r="21" spans="1:30" ht="18" customHeight="1" x14ac:dyDescent="0.25">
      <c r="B21" s="27">
        <v>10</v>
      </c>
      <c r="C21" s="90" t="str">
        <f>'PLANILHA ORÇAMENTÁRIA'!E86</f>
        <v>SERVIÇOS COMPLEMENTARES</v>
      </c>
      <c r="D21" s="90"/>
      <c r="E21" s="90"/>
      <c r="F21" s="90"/>
      <c r="G21" s="90"/>
      <c r="H21" s="90"/>
      <c r="I21" s="28">
        <v>100</v>
      </c>
      <c r="J21" s="44">
        <f>'PLANILHA ORÇAMENTÁRIA'!L86</f>
        <v>0</v>
      </c>
      <c r="K21" s="30"/>
      <c r="L21" s="30"/>
      <c r="M21" s="30"/>
      <c r="N21" s="30"/>
      <c r="O21" s="46">
        <v>1</v>
      </c>
      <c r="P21" s="45">
        <f t="shared" si="2"/>
        <v>0</v>
      </c>
      <c r="Q21" s="31"/>
      <c r="R21" s="32"/>
      <c r="T21" s="33"/>
      <c r="U21" s="33"/>
      <c r="V21" s="33"/>
      <c r="W21" s="33"/>
      <c r="X21" s="33"/>
      <c r="Y21" s="35"/>
      <c r="Z21" s="35"/>
      <c r="AA21" s="35"/>
      <c r="AB21" s="35"/>
      <c r="AC21" s="35"/>
      <c r="AD21" s="35"/>
    </row>
    <row r="22" spans="1:30" ht="18" customHeight="1" x14ac:dyDescent="0.25">
      <c r="B22" s="104" t="s">
        <v>22</v>
      </c>
      <c r="C22" s="105"/>
      <c r="D22" s="105"/>
      <c r="E22" s="105"/>
      <c r="F22" s="105"/>
      <c r="G22" s="105"/>
      <c r="H22" s="105"/>
      <c r="I22" s="106"/>
      <c r="J22" s="36">
        <f>SUM(J12:J21)</f>
        <v>0</v>
      </c>
      <c r="K22" s="47" t="e">
        <f>(L22)/J23</f>
        <v>#DIV/0!</v>
      </c>
      <c r="L22" s="36">
        <f>SUM(L12:L21)</f>
        <v>0</v>
      </c>
      <c r="M22" s="47" t="e">
        <f>(N22)/J23</f>
        <v>#DIV/0!</v>
      </c>
      <c r="N22" s="36">
        <f>SUM(N12:N21)</f>
        <v>0</v>
      </c>
      <c r="O22" s="47" t="e">
        <f>(P22)/J23</f>
        <v>#DIV/0!</v>
      </c>
      <c r="P22" s="36">
        <f>SUM(P12:P21)</f>
        <v>0</v>
      </c>
      <c r="Q22" s="37"/>
      <c r="R22" s="48" t="e">
        <f>K22+M22+O22</f>
        <v>#DIV/0!</v>
      </c>
      <c r="S22" s="38"/>
    </row>
    <row r="23" spans="1:30" ht="18" customHeight="1" x14ac:dyDescent="0.25">
      <c r="B23" s="104" t="s">
        <v>160</v>
      </c>
      <c r="C23" s="105"/>
      <c r="D23" s="105"/>
      <c r="E23" s="105"/>
      <c r="F23" s="105"/>
      <c r="G23" s="105"/>
      <c r="H23" s="105"/>
      <c r="I23" s="106"/>
      <c r="J23" s="107">
        <f>SUM(L22+N22+P22)</f>
        <v>0</v>
      </c>
      <c r="K23" s="107"/>
      <c r="L23" s="107"/>
      <c r="M23" s="107"/>
      <c r="N23" s="107"/>
      <c r="O23" s="107"/>
      <c r="P23" s="107"/>
      <c r="Q23" s="39"/>
      <c r="R23" s="40">
        <f>L22+N22+P22</f>
        <v>0</v>
      </c>
    </row>
    <row r="24" spans="1:30" ht="18" customHeight="1" x14ac:dyDescent="0.25">
      <c r="K24" s="41"/>
      <c r="L24" s="42"/>
      <c r="M24" s="42"/>
      <c r="N24" s="42"/>
      <c r="P24" s="29"/>
      <c r="Q24" s="39"/>
    </row>
    <row r="26" spans="1:30" ht="18" customHeight="1" x14ac:dyDescent="0.25">
      <c r="K26" s="41"/>
      <c r="L26" s="42"/>
      <c r="M26" s="42"/>
      <c r="N26" s="42"/>
      <c r="P26" s="29"/>
      <c r="Q26" s="39"/>
    </row>
    <row r="27" spans="1:30" ht="18" customHeight="1" x14ac:dyDescent="0.25">
      <c r="L27" s="40"/>
      <c r="P27" s="29"/>
    </row>
    <row r="28" spans="1:30" ht="18" customHeight="1" x14ac:dyDescent="0.25">
      <c r="A28" s="108" t="s">
        <v>161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</row>
    <row r="29" spans="1:30" ht="18" customHeight="1" x14ac:dyDescent="0.25">
      <c r="A29" s="96" t="s">
        <v>162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30" ht="18" customHeight="1" x14ac:dyDescent="0.25">
      <c r="A30" s="96" t="s">
        <v>163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30" ht="18" customHeight="1" x14ac:dyDescent="0.25">
      <c r="A31" s="96" t="s">
        <v>164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pans="1:30" ht="18" customHeight="1" x14ac:dyDescent="0.25">
      <c r="N32" s="43"/>
      <c r="O32" s="29"/>
      <c r="P32" s="39"/>
    </row>
    <row r="33" spans="14:16" ht="18" customHeight="1" x14ac:dyDescent="0.25">
      <c r="N33" s="42"/>
      <c r="P33" s="29"/>
    </row>
    <row r="34" spans="14:16" ht="18" customHeight="1" x14ac:dyDescent="0.25"/>
    <row r="35" spans="14:16" ht="18" customHeight="1" x14ac:dyDescent="0.25"/>
    <row r="36" spans="14:16" ht="18" customHeight="1" x14ac:dyDescent="0.25"/>
    <row r="37" spans="14:16" ht="18" customHeight="1" x14ac:dyDescent="0.25"/>
    <row r="38" spans="14:16" ht="18" customHeight="1" x14ac:dyDescent="0.25"/>
    <row r="39" spans="14:16" ht="18" customHeight="1" x14ac:dyDescent="0.25"/>
    <row r="40" spans="14:16" ht="18" customHeight="1" x14ac:dyDescent="0.25"/>
    <row r="41" spans="14:16" ht="18" customHeight="1" x14ac:dyDescent="0.25"/>
    <row r="42" spans="14:16" ht="18" customHeight="1" x14ac:dyDescent="0.25"/>
    <row r="43" spans="14:16" ht="18" customHeight="1" x14ac:dyDescent="0.25"/>
    <row r="44" spans="14:16" ht="18" customHeight="1" x14ac:dyDescent="0.25"/>
    <row r="45" spans="14:16" ht="18" customHeight="1" x14ac:dyDescent="0.25"/>
    <row r="46" spans="14:16" ht="18" customHeight="1" x14ac:dyDescent="0.25"/>
    <row r="47" spans="14:16" ht="18" customHeight="1" x14ac:dyDescent="0.25"/>
    <row r="48" spans="14:16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</sheetData>
  <mergeCells count="30">
    <mergeCell ref="A30:P30"/>
    <mergeCell ref="A31:P31"/>
    <mergeCell ref="B5:J5"/>
    <mergeCell ref="B6:J6"/>
    <mergeCell ref="B7:J7"/>
    <mergeCell ref="B8:J8"/>
    <mergeCell ref="K5:P8"/>
    <mergeCell ref="B22:I22"/>
    <mergeCell ref="B23:I23"/>
    <mergeCell ref="J23:P23"/>
    <mergeCell ref="A28:P28"/>
    <mergeCell ref="A29:P29"/>
    <mergeCell ref="C18:H18"/>
    <mergeCell ref="C19:H19"/>
    <mergeCell ref="C20:H20"/>
    <mergeCell ref="C21:H21"/>
    <mergeCell ref="C17:H17"/>
    <mergeCell ref="B9:P9"/>
    <mergeCell ref="B10:B11"/>
    <mergeCell ref="C10:H11"/>
    <mergeCell ref="I10:I11"/>
    <mergeCell ref="J10:J11"/>
    <mergeCell ref="K10:L10"/>
    <mergeCell ref="M10:N10"/>
    <mergeCell ref="O10:P10"/>
    <mergeCell ref="C12:H12"/>
    <mergeCell ref="C13:H13"/>
    <mergeCell ref="C14:H14"/>
    <mergeCell ref="C15:H15"/>
    <mergeCell ref="C16:H16"/>
  </mergeCells>
  <pageMargins left="0.511811024" right="0.511811024" top="0.78740157499999996" bottom="0.78740157499999996" header="0.31496062000000002" footer="0.31496062000000002"/>
  <pageSetup paperSize="9" scale="99" fitToHeight="0" orientation="landscape" r:id="rId1"/>
  <colBreaks count="1" manualBreakCount="1">
    <brk id="16" max="1048575" man="1"/>
  </colBreaks>
  <ignoredErrors>
    <ignoredError sqref="K22 M22 O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ORÇAMENTÁRIA</vt:lpstr>
      <vt:lpstr>CRONOGRAMA </vt:lpstr>
      <vt:lpstr>'CRONOGRAMA '!Area_de_impressao</vt:lpstr>
      <vt:lpstr>'PLANILHA ORÇAMENTÁRIA'!Area_de_impressao</vt:lpstr>
      <vt:lpstr>'PLANILHA ORÇAMENTÁRIA'!Titulos_de_impressao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Maycon Douga</dc:creator>
  <cp:lastModifiedBy>PMA</cp:lastModifiedBy>
  <cp:lastPrinted>2022-10-04T18:21:19Z</cp:lastPrinted>
  <dcterms:created xsi:type="dcterms:W3CDTF">2022-09-26T19:38:34Z</dcterms:created>
  <dcterms:modified xsi:type="dcterms:W3CDTF">2022-12-06T12:35:54Z</dcterms:modified>
</cp:coreProperties>
</file>