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Z:\Documents\Anaurilândia\Projetos\2020\AMPLIAÇÃO CENTRO DE MÚLTIPLO USO\"/>
    </mc:Choice>
  </mc:AlternateContent>
  <bookViews>
    <workbookView xWindow="0" yWindow="0" windowWidth="28800" windowHeight="16605"/>
  </bookViews>
  <sheets>
    <sheet name="ORÇAMENTO" sheetId="1" r:id="rId1"/>
  </sheets>
  <definedNames>
    <definedName name="_xlnm.Print_Area" localSheetId="0">ORÇAMENTO!$A$1:$I$110</definedName>
    <definedName name="_xlnm.Print_Titles" localSheetId="0">ORÇAMENTO!$4:$13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G18" i="1"/>
  <c r="E18" i="1"/>
  <c r="G19" i="1"/>
  <c r="E19" i="1"/>
  <c r="E28" i="1"/>
  <c r="E41" i="1"/>
  <c r="E42" i="1"/>
  <c r="E45" i="1"/>
  <c r="E75" i="1"/>
  <c r="F80" i="1"/>
  <c r="G80" i="1"/>
  <c r="E80" i="1"/>
  <c r="E81" i="1"/>
  <c r="E85" i="1"/>
  <c r="E91" i="1"/>
  <c r="F97" i="1"/>
  <c r="G97" i="1"/>
  <c r="E97" i="1"/>
  <c r="E38" i="1"/>
</calcChain>
</file>

<file path=xl/sharedStrings.xml><?xml version="1.0" encoding="utf-8"?>
<sst xmlns="http://schemas.openxmlformats.org/spreadsheetml/2006/main" count="299" uniqueCount="243">
  <si>
    <t>PLANILHA DE ORÇAMENTO</t>
  </si>
  <si>
    <t>Obra</t>
  </si>
  <si>
    <t>Unidade Construtiva</t>
  </si>
  <si>
    <t>Tipo de Obra</t>
  </si>
  <si>
    <t>Endereço da Obra</t>
  </si>
  <si>
    <t>BDI</t>
  </si>
  <si>
    <t>Preços expressos em</t>
  </si>
  <si>
    <t>Município de Anaurilândia</t>
  </si>
  <si>
    <t>R$ (real)</t>
  </si>
  <si>
    <t>Data</t>
  </si>
  <si>
    <t>Referência de Preços</t>
  </si>
  <si>
    <t>Encargos Sociais</t>
  </si>
  <si>
    <t>CNPJ</t>
  </si>
  <si>
    <t>Item</t>
  </si>
  <si>
    <t>Código</t>
  </si>
  <si>
    <t>Descrição</t>
  </si>
  <si>
    <t>SINAPI/AGESUL</t>
  </si>
  <si>
    <t>Un.</t>
  </si>
  <si>
    <t>Quant.</t>
  </si>
  <si>
    <t>ESTADO DO MATO GROSSO DO SUL</t>
  </si>
  <si>
    <r>
      <t>Rua Floriano Peixoto, n</t>
    </r>
    <r>
      <rPr>
        <sz val="11"/>
        <color theme="1"/>
        <rFont val="Calibri"/>
        <family val="2"/>
      </rPr>
      <t>° 1000, Centro/ Fone (67) 3445-1110</t>
    </r>
  </si>
  <si>
    <t>PREFEITURA MUNICIPAL DE ANAURILÂNDIA</t>
  </si>
  <si>
    <t>1.1</t>
  </si>
  <si>
    <t>SINAPI 74209/1</t>
  </si>
  <si>
    <t>PLACA DE OBRA EM CHAPA DE ACO GALVANIZADO</t>
  </si>
  <si>
    <t>M2</t>
  </si>
  <si>
    <t>INFRA</t>
  </si>
  <si>
    <t>INFRAESTRUTURA</t>
  </si>
  <si>
    <t>M</t>
  </si>
  <si>
    <t>2.1</t>
  </si>
  <si>
    <t>M3</t>
  </si>
  <si>
    <t>2.3</t>
  </si>
  <si>
    <t>SINAPI 98229</t>
  </si>
  <si>
    <t>SINAPI 96543</t>
  </si>
  <si>
    <t>SINAPI 96546</t>
  </si>
  <si>
    <t>KG</t>
  </si>
  <si>
    <t>2.5</t>
  </si>
  <si>
    <t>2.6</t>
  </si>
  <si>
    <t>2.7</t>
  </si>
  <si>
    <t>2.8</t>
  </si>
  <si>
    <t>SINAPI 74157/4</t>
  </si>
  <si>
    <t>LANCAMENTO/APLICACAO MANUAL DE CONCRETO EM FUNDACOES</t>
  </si>
  <si>
    <t>SINAPI 74106/1</t>
  </si>
  <si>
    <t>IMPERMEABILIZACAO DE ESTRUTURAS ENTERRADAS, COM TINTA ASFALTICA, DUAS DEMAOS.</t>
  </si>
  <si>
    <t>SUPER</t>
  </si>
  <si>
    <t>SUPERESTRUTURA</t>
  </si>
  <si>
    <t>3.1</t>
  </si>
  <si>
    <t>SINAPI 92778</t>
  </si>
  <si>
    <t>SINAPI 92775</t>
  </si>
  <si>
    <t>SINAPI 92718</t>
  </si>
  <si>
    <t>3.2</t>
  </si>
  <si>
    <t>3.3</t>
  </si>
  <si>
    <t>3.4</t>
  </si>
  <si>
    <t>3.5</t>
  </si>
  <si>
    <t>3.6</t>
  </si>
  <si>
    <t>3.7</t>
  </si>
  <si>
    <t>ALV</t>
  </si>
  <si>
    <t>ALVENARIA</t>
  </si>
  <si>
    <t>SINAPI 87509</t>
  </si>
  <si>
    <t>4.1</t>
  </si>
  <si>
    <t>4.2</t>
  </si>
  <si>
    <t>ESQ</t>
  </si>
  <si>
    <t>ESQUADRIAS</t>
  </si>
  <si>
    <t>5.1</t>
  </si>
  <si>
    <t>UN</t>
  </si>
  <si>
    <t>5.2</t>
  </si>
  <si>
    <t>COB</t>
  </si>
  <si>
    <t>COBERTURA</t>
  </si>
  <si>
    <t>6.1</t>
  </si>
  <si>
    <t>6.2</t>
  </si>
  <si>
    <t>INST</t>
  </si>
  <si>
    <t>INSTALAÇÕES</t>
  </si>
  <si>
    <t>7.1</t>
  </si>
  <si>
    <t>6.3</t>
  </si>
  <si>
    <t>SINAPI 94231</t>
  </si>
  <si>
    <t>RUFO EM CHAPA DE AÇO GALVANIZADO NÚMERO 24, CORTE DE 25 CM, INCLUSO TRANSPORTE VERTICAL. AF_07/2019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</si>
  <si>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</si>
  <si>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</si>
  <si>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</si>
  <si>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</si>
  <si>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</si>
  <si>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</si>
  <si>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</si>
  <si>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</si>
  <si>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</si>
  <si>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ELÉTR</t>
  </si>
  <si>
    <t>INSTALAÇÕES ELÉTRICAS</t>
  </si>
  <si>
    <t>7.1.10</t>
  </si>
  <si>
    <t>SINAPI 93653</t>
  </si>
  <si>
    <t>SINAPI 90447</t>
  </si>
  <si>
    <t>SINAPI 90456</t>
  </si>
  <si>
    <t>SINAPI 90466</t>
  </si>
  <si>
    <t>SINAPI 91924</t>
  </si>
  <si>
    <t>SINAPI 91926</t>
  </si>
  <si>
    <t>SINAPI 91940</t>
  </si>
  <si>
    <t>8.1</t>
  </si>
  <si>
    <t>8.2</t>
  </si>
  <si>
    <t>8.3</t>
  </si>
  <si>
    <t>REVEST</t>
  </si>
  <si>
    <t>REVESTIMENTOS</t>
  </si>
  <si>
    <t>9.1</t>
  </si>
  <si>
    <t>PARED</t>
  </si>
  <si>
    <t>REVESTIMENTOS DE PAREDE</t>
  </si>
  <si>
    <t>9.2</t>
  </si>
  <si>
    <t>PISOS</t>
  </si>
  <si>
    <t>REVESTIMENTOS DE PISOS</t>
  </si>
  <si>
    <t>9.3</t>
  </si>
  <si>
    <t>TETOS</t>
  </si>
  <si>
    <t>REVESTIMENTOS DE TETOS</t>
  </si>
  <si>
    <t>PINT</t>
  </si>
  <si>
    <t>PINTURA</t>
  </si>
  <si>
    <t>SINAPI 88485</t>
  </si>
  <si>
    <t>SINAPI 88489</t>
  </si>
  <si>
    <t>SERV</t>
  </si>
  <si>
    <t>SERVIÇOS COMPLEMENTARES</t>
  </si>
  <si>
    <t>SINAPI 72897</t>
  </si>
  <si>
    <t>CARGA MANUAL DE ENTULHO EM CAMINHAO BASCULANTE 6 M3</t>
  </si>
  <si>
    <t>PRE</t>
  </si>
  <si>
    <t>SERVIÇOS PRELIMINARES</t>
  </si>
  <si>
    <t>AGESUL 0201002046</t>
  </si>
  <si>
    <t>1.2</t>
  </si>
  <si>
    <t>10.1</t>
  </si>
  <si>
    <t>Golam Pereyra</t>
  </si>
  <si>
    <t>Eng. Civil</t>
  </si>
  <si>
    <t>CREA/MS 18718</t>
  </si>
  <si>
    <t>7.1.11</t>
  </si>
  <si>
    <t>03.575.727/0001-95</t>
  </si>
  <si>
    <t>SINAPI 96536</t>
  </si>
  <si>
    <t>SINAPI 92412</t>
  </si>
  <si>
    <t>SINAPI 92794</t>
  </si>
  <si>
    <t>2.2</t>
  </si>
  <si>
    <t>2.4</t>
  </si>
  <si>
    <t>SINAPI 97585</t>
  </si>
  <si>
    <t>LUMINÁRIA TIPO CALHA, DE SOBREPOR, COM 2 LÂMPADAS TUBULARES DE 18 W - FORNECIMENTO E INSTALAÇÃO. AF_11/2017</t>
  </si>
  <si>
    <t>Fevereiro/2020</t>
  </si>
  <si>
    <t>SINAPI 79464</t>
  </si>
  <si>
    <t>PINTURA A OLEO, 2 DEMAOS (BARRADO)</t>
  </si>
  <si>
    <t>SINAPI 93189</t>
  </si>
  <si>
    <t>SINAPI 93187</t>
  </si>
  <si>
    <t>SINAPI 93197</t>
  </si>
  <si>
    <t>Ampliação Centro de Múltiplo Uso</t>
  </si>
  <si>
    <t>Ampliação de Edificação em Alvenaria Convencional de Vedação</t>
  </si>
  <si>
    <t>Rua Uruguaiana, Quadra B, Lote 1 - Jardim Esperança - Anaurilândia</t>
  </si>
  <si>
    <t>SINAPI 97622</t>
  </si>
  <si>
    <t>DEMOLIÇÃO DE ALVENARIA DE BLOCO FURADO, DE FORMA MANUAL, SEM REAPROVEITAMENTO</t>
  </si>
  <si>
    <t>DEMOLICAO DE PISO CIMENTADO</t>
  </si>
  <si>
    <t>SINAPI 97644</t>
  </si>
  <si>
    <t>SINAPI 97645</t>
  </si>
  <si>
    <t>REMOÇÃO DE PORTAS, DE FORMA MANUAL</t>
  </si>
  <si>
    <t>ESTACA BROCA DE CONCRETO, DIÂMETRO DE 25 CM, ESCAVAÇÃO MANUAL COM TRADO CONCHA</t>
  </si>
  <si>
    <t>CORTE E DOBRA DE AÇO CA-50, DIÂMETRO DE 10,0 MM (ARRANQUE PILARES)</t>
  </si>
  <si>
    <t>ARMAÇÃO DE BLOCO, VIGA BALDRAME OU SAPATA UTILIZANDO AÇO CA-50 DE 10 MM - MONTAGEM</t>
  </si>
  <si>
    <t>ARMAÇÃO DE BLOCO, VIGA BALDRAME OU SAPATA UTILIZANDO AÇO CA-60 DE 5 MM - MONTAGEM</t>
  </si>
  <si>
    <t>FABRICAÇÃO, MONTAGEM E DESMONTAGEM DE FÔRMA PARA VIGA BALDRAME, EM MADEIRA SERRADA, E=25 MM, 4 UTILIZAÇÕES</t>
  </si>
  <si>
    <t>SINAPI 94965</t>
  </si>
  <si>
    <t>CONCRETO FCK = 25MPA, TRAÇO 1:2,3:2,7 (CIMENTO/ AREIA MÉDIA/ BRITA 1)  - PREPARO MECÂNICO COM BETONEIRA</t>
  </si>
  <si>
    <t>MONTAGEM E DESMONTAGEM DE FÔRMA DE PILARES RETANGULARES E ESTRUTURAS SIMILARES COM ÁREA MÉDIA DAS SEÇÕES MENOR OU IGUAL A 0,25 M², PÉ-DIREITO SIMPLES, EM MADEIRA SERRADA, 4 UTILIZAÇÕES</t>
  </si>
  <si>
    <t>ARMAÇÃO DE PILAR OU VIGA DE UMA ESTRUTURA CONVENCIONAL DE CONCRETO ARMADO EM UMA EDIFICAÇÃO TÉRREA OU SOBRADO UTILIZANDO AÇO CA-50 DE 10,0 MM - MONTAGEM</t>
  </si>
  <si>
    <t>ARMAÇÃO DE PILAR OU VIGA DE UMA ESTRUTURA CONVENCIONAL DE CONCRETO ARMADO EM UMA EDIFICAÇÃO TÉRREA OU SOBRADO UTILIZANDO AÇO CA-60 DE 5,0 MM - MONTAGEM</t>
  </si>
  <si>
    <t>CONCRETAGEM DE PILARES, FCK = 25 MPA,  COM USO DE BALDES EM EDIFICAÇÃO COM SEÇÃO MÉDIA DE PILARES MENOR OU IGUAL A 0,25 M² - LANÇAMENTO, ADENSAMENTO E ACABAMENTO</t>
  </si>
  <si>
    <t>SINAPI 92270</t>
  </si>
  <si>
    <t>FABRICAÇÃO DE FÔRMA PARA VIGAS, COM MADEIRA SERRADA, E = 25 MM</t>
  </si>
  <si>
    <t>SINAPI 92873</t>
  </si>
  <si>
    <t>LANÇAMENTO COM USO DE BALDES, ADENSAMENTO E ACABAMENTO DE CONCRETO EM ESTRUTURAS</t>
  </si>
  <si>
    <t>ALVENARIA DE VEDAÇÃO DE BLOCOS CERÂMICOS FURADOS NA HORIZONTAL DE 14X9X19CM (ESPESSURA 14CM, BLOCO DEITADO) DE PAREDES COM ÁREA LÍQUIDA MAIOR OU IGUAL A 6M² SEM VÃOS E ARGAMASSA DE ASSENTAMENTO COM PREPARO EM BETONEIRA</t>
  </si>
  <si>
    <t>1.3</t>
  </si>
  <si>
    <t>1.4</t>
  </si>
  <si>
    <t>1.5</t>
  </si>
  <si>
    <t>VERGA MOLDADA IN LOCO EM CONCRETO PARA PORTAS COM MAIS DE 1,5 M DE VÃO</t>
  </si>
  <si>
    <t>VERGA MOLDADA IN LOCO EM CONCRETO PARA JANELAS COM MAIS DE 1,5 M DE VÃO</t>
  </si>
  <si>
    <t>SINAPI 87519</t>
  </si>
  <si>
    <t>ALVENARIA DE VEDAÇÃO DE BLOCOS CERÂMICOS FURADOS NA HORIZONTAL DE 9X19X19CM (ESPESSURA 9CM) DE PAREDES COM ÁREA LÍQUIDA MAIOR OU IGUAL A 6M² COM VÃOS E ARGAMASSA DE ASSENTAMENTO COM PREPARO EM BETONEIRA</t>
  </si>
  <si>
    <t>CONTRAVERGA MOLDADA IN LOCO PARA JANELAS EM CONCRETO PARA VÃOS DE MAIS DE 1,5 M DE COMPRIMENTO</t>
  </si>
  <si>
    <t>4.3</t>
  </si>
  <si>
    <t>4.4</t>
  </si>
  <si>
    <t>4.5</t>
  </si>
  <si>
    <t>SINAPI 68050</t>
  </si>
  <si>
    <t>PORTA DE CORRER EM ALUMINIO, COM DUAS FOLHAS PARA VIDRO, INCLUSO VIDRO LISO INCOLOR, FECHADURA E PUXADOR, SEM GUARNICAO/ALIZAR/VISTA</t>
  </si>
  <si>
    <t>SINAPI 72144</t>
  </si>
  <si>
    <t>RECOLOCACAO DE JANELA, CONSIDERANDO REAPROVEITAMENTO DO MATERIAL</t>
  </si>
  <si>
    <t>REMOÇÃO DE JANELAS, DE FORMA MANUAL COM REAPROVEITAMENTO</t>
  </si>
  <si>
    <t>FORNECIMENTO, MONTAGEM E INSTALACAO DE ESTRUTURA METALICA, INCLUSIVE PINTURA COM FUNDO ANTICORROSIVO</t>
  </si>
  <si>
    <t>SINAPI 94213</t>
  </si>
  <si>
    <t>TELHAMENTO COM TELHA DE AÇO/ALUMÍNIO E = 0,5 MM, COM ATÉ 2 ÁGUAS, INCLUSO IÇAMENTO</t>
  </si>
  <si>
    <t>RASGO EM ALVENARIA PARA ELETRODUTOS COM DIAMETROS MENORES OU IGUAIS A 40 MM</t>
  </si>
  <si>
    <t>QUEBRA EM ALVENARIA PARA INSTALAÇÃO DE CAIXA DE TOMADA (4X4 OU 4X2)</t>
  </si>
  <si>
    <t>ELETRODUTO FLEXÍVEL CORRUGADO, PVC, DN 25 MM (3/4"), PARA CIRCUITOS TERMINAIS, INSTALADO EM PAREDE - FORNECIMENTO E INSTALAÇÃO</t>
  </si>
  <si>
    <t>CAIXA RETANGULAR 4" X 2" MÉDIA (1,30 M DO PISO), PVC, INSTALADA EM PAREDE - FORNECIMENTO E INSTALAÇÃO</t>
  </si>
  <si>
    <t>CABO DE COBRE FLEXÍVEL ISOLADO, 1,5 MM², ANTI-CHAMA 450/750 V, PARA CIRCUITOS TERMINAIS - FORNECIMENTO E INSTALAÇÃO</t>
  </si>
  <si>
    <t>CABO DE COBRE FLEXÍVEL ISOLADO, 2,5 MM², ANTI-CHAMA 450/750 V, PARA CIRCUITOS TERMINAIS - FORNECIMENTO E INSTALAÇÃO</t>
  </si>
  <si>
    <t>CHUMBAMENTO LINEAR EM ALVENARIA PARA RAMAIS/DISTRIBUIÇÃO COM DIÂMETROS MENORES OU IGUAIS A 40 MM</t>
  </si>
  <si>
    <t>DISJUNTOR MONOPOLAR TIPO DIN, CORRENTE NOMINAL DE 10A - FORNECIMENTO E INSTALAÇÃO</t>
  </si>
  <si>
    <t>SINAPI 84402</t>
  </si>
  <si>
    <t>QUADRO DE DISTRIBUICAO DE ENERGIA P/ 6 DISJUNTORES TERMOMAGNETICOS MONOPOLARES SEM BARRAMENTO, DE EMBUTIR, EM CHAPA METALICA - FORNECIMENTO E INSTALACAO</t>
  </si>
  <si>
    <t>SINAPI 93654</t>
  </si>
  <si>
    <t>DISJUNTOR MONOPOLAR TIPO DIN, CORRENTE NOMINAL DE 16A - FORNECIMENTO E INSTALAÇÃO</t>
  </si>
  <si>
    <t>SINAPI 93662</t>
  </si>
  <si>
    <t>DISJUNTOR BIPOLAR TIPO DIN, CORRENTE NOMINAL DE 20A - FORNECIMENTO E INSTALAÇÃO</t>
  </si>
  <si>
    <t>SINAPI 91959</t>
  </si>
  <si>
    <t>INTERRUPTOR SIMPLES (2 MÓDULOS), 10A/250V, INCLUINDO SUPORTE E PLACA - FORNECIMENTO E INSTALAÇÃO</t>
  </si>
  <si>
    <t>SINAPI 91996</t>
  </si>
  <si>
    <t>TOMADA MÉDIA DE EMBUTIR (1 MÓDULO), 2P+T 10 A, INCLUINDO SUPORTE E PLACA - FORNECIMENTO E INSTALAÇÃO</t>
  </si>
  <si>
    <t>SINAPI 92990</t>
  </si>
  <si>
    <t>TOMADA BAIXA DE EMBUTIR (1 MÓDULO), 2P+T 10 A, INCLUINDO SUPORTE E PLACA - FORNECIMENTO E INSTALAÇÃO</t>
  </si>
  <si>
    <t>SINAPI 91831</t>
  </si>
  <si>
    <t>ELETRODUTO FLEXÍVEL CORRUGADO, PVC, DN 20 MM (1/2"), PARA CIRCUITOS TERMINAIS, INSTALADO EM FORRO - FORNECIMENTO E INSTALAÇÃO</t>
  </si>
  <si>
    <t>SINAPI 91834</t>
  </si>
  <si>
    <t>SINAPI 91941</t>
  </si>
  <si>
    <t>CAIXA RETANGULAR 4" X 2" BAIXA (0,30 M DO PISO), PVC, INSTALADA EM PAREDE - FORNECIMENTO E INSTALAÇÃO</t>
  </si>
  <si>
    <t>SINAPI 91928</t>
  </si>
  <si>
    <t>CABO DE COBRE FLEXÍVEL ISOLADO, 4 MM², ANTI-CHAMA 450/750 V, PARA CIRCUITOS TERMINAIS - FORNECIMENTO E INSTALAÇÃO</t>
  </si>
  <si>
    <t>7.1.12</t>
  </si>
  <si>
    <t>7.1.13</t>
  </si>
  <si>
    <t>7.1.14</t>
  </si>
  <si>
    <t>7.1.15</t>
  </si>
  <si>
    <t>7.1.16</t>
  </si>
  <si>
    <t>7.1.17</t>
  </si>
  <si>
    <t>7.1.18</t>
  </si>
  <si>
    <t>SINAPI 87905</t>
  </si>
  <si>
    <t>SINAPI 87775</t>
  </si>
  <si>
    <t>8.1.1</t>
  </si>
  <si>
    <t>8.1.2</t>
  </si>
  <si>
    <t>SINAPI 87620</t>
  </si>
  <si>
    <t>CONTRAPISO EM ARGAMASSA TRAÇO 1:4 (CIMENTO E AREIA), PREPARO MECÂNICO COM BETONEIRA,ESPESSURA 2CM</t>
  </si>
  <si>
    <t>SINAPI 84191</t>
  </si>
  <si>
    <t>PISO EM GRANILITE, MARMORITE OU GRANITINA ESPESSURA 8 MM, INCLUSO JUNTAS DE DILATACAO PLASTICAS</t>
  </si>
  <si>
    <t>8.2.1</t>
  </si>
  <si>
    <t>8.2.2</t>
  </si>
  <si>
    <t>SINAPI 96485</t>
  </si>
  <si>
    <t>FORRO EM RÉGUAS DE PVC, LISO,  INCLUSIVE ESTRUTURA DE FIXAÇÃO</t>
  </si>
  <si>
    <t>8.3.1</t>
  </si>
  <si>
    <t>APLICAÇÃO DE FUNDO SELADOR ACRÍLICO EM PAREDES, UMA DEMÃO</t>
  </si>
  <si>
    <t>SINAPI 73924/1</t>
  </si>
  <si>
    <t>PINTURA ESMALTE ALTO BRILHO, DUAS DEMAOS, SOBRE SUPERFICIE METALICA</t>
  </si>
  <si>
    <t>APLICAÇÃO MANUAL DE PINTURA COM TINTA LÁTEX ACRÍLICA EM PAREDES, DUAS DEMÃOS (PAREDES INERNAS E EXTERNAS)</t>
  </si>
  <si>
    <t>9.4</t>
  </si>
  <si>
    <t>Anaurilândia/MS, 20 de Fevereiro de 2020</t>
  </si>
  <si>
    <t>6.4</t>
  </si>
  <si>
    <t>SINAPI 94228</t>
  </si>
  <si>
    <t>CALHA EM CHAPA DE AÇO GALVANIZADO NÚMERO 24, DESENVOLVIMENTO DE 50 CM, INCLUSO TRANSPORTE VERTICAL</t>
  </si>
  <si>
    <t>AGESUL 0901000135</t>
  </si>
  <si>
    <t>CHAPISCO APLICADO EM ALVENARIA COM COLHER DE PEDREIRO.  ARGAMASSA TRAÇO 1:3 COM PREPARO EM BETONEIRA</t>
  </si>
  <si>
    <t>EMBOÇO OU MASSA ÚNICA EM ARGAMASSA TRAÇO 1:2:8, PREPARO MANUAL, APLICADA MANUALMENTE , ESPESSURA DE 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</si>
</sst>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8" fillId="0" borderId="0" xfId="0" applyFont="1"/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7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left"/>
    </xf>
    <xf numFmtId="0" fontId="0" fillId="2" borderId="8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2" fontId="4" fillId="0" borderId="0" xfId="0" applyNumberFormat="1" applyFont="1"/>
  </cellXfs>
  <cellStyles count="3">
    <cellStyle name="Hiperlink" xfId="1" builtinId="8" hidden="1"/>
    <cellStyle name="Hiperlink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8</xdr:col>
      <xdr:colOff>581025</xdr:colOff>
      <xdr:row>3</xdr:row>
      <xdr:rowOff>3175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750" y="0"/>
          <a:ext cx="3092450" cy="574675"/>
        </a:xfrm>
        <a:prstGeom prst="rect">
          <a:avLst/>
        </a:prstGeom>
      </xdr:spPr>
    </xdr:pic>
    <xdr:clientData/>
  </xdr:twoCellAnchor>
  <xdr:twoCellAnchor editAs="oneCell">
    <xdr:from>
      <xdr:col>0</xdr:col>
      <xdr:colOff>168275</xdr:colOff>
      <xdr:row>0</xdr:row>
      <xdr:rowOff>0</xdr:rowOff>
    </xdr:from>
    <xdr:to>
      <xdr:col>1</xdr:col>
      <xdr:colOff>641350</xdr:colOff>
      <xdr:row>2</xdr:row>
      <xdr:rowOff>161925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0"/>
          <a:ext cx="1095375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zoomScaleSheetLayoutView="70" workbookViewId="0">
      <selection activeCell="A4" sqref="A4:I4"/>
    </sheetView>
  </sheetViews>
  <sheetFormatPr defaultColWidth="8.85546875" defaultRowHeight="15" x14ac:dyDescent="0.25"/>
  <cols>
    <col min="1" max="1" width="8.140625" style="1" customWidth="1"/>
    <col min="2" max="2" width="11" style="1" customWidth="1"/>
    <col min="3" max="3" width="48.140625" style="1" customWidth="1"/>
    <col min="4" max="4" width="7.28515625" style="1" customWidth="1"/>
    <col min="5" max="5" width="8.42578125" customWidth="1"/>
    <col min="6" max="6" width="11.7109375" customWidth="1"/>
  </cols>
  <sheetData>
    <row r="1" spans="1:9" x14ac:dyDescent="0.25">
      <c r="A1" s="33"/>
      <c r="B1" s="34"/>
      <c r="C1" s="37" t="s">
        <v>19</v>
      </c>
      <c r="D1" s="38"/>
      <c r="E1" s="39"/>
      <c r="F1" s="39"/>
      <c r="G1" s="39"/>
      <c r="H1" s="39"/>
      <c r="I1" s="39"/>
    </row>
    <row r="2" spans="1:9" x14ac:dyDescent="0.25">
      <c r="A2" s="35"/>
      <c r="B2" s="36"/>
      <c r="C2" s="37" t="s">
        <v>21</v>
      </c>
      <c r="D2" s="38"/>
      <c r="E2" s="39"/>
      <c r="F2" s="39"/>
      <c r="G2" s="39"/>
      <c r="H2" s="39"/>
      <c r="I2" s="39"/>
    </row>
    <row r="3" spans="1:9" x14ac:dyDescent="0.25">
      <c r="A3" s="35"/>
      <c r="B3" s="36"/>
      <c r="C3" s="33" t="s">
        <v>20</v>
      </c>
      <c r="D3" s="34"/>
      <c r="E3" s="39"/>
      <c r="F3" s="39"/>
      <c r="G3" s="39"/>
      <c r="H3" s="39"/>
      <c r="I3" s="39"/>
    </row>
    <row r="4" spans="1:9" ht="19.5" x14ac:dyDescent="0.25">
      <c r="A4" s="47" t="s">
        <v>0</v>
      </c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43" t="s">
        <v>1</v>
      </c>
      <c r="B5" s="43"/>
      <c r="C5" s="41" t="s">
        <v>140</v>
      </c>
      <c r="D5" s="41"/>
      <c r="E5" s="42" t="s">
        <v>9</v>
      </c>
      <c r="F5" s="42"/>
      <c r="G5" s="44" t="s">
        <v>134</v>
      </c>
      <c r="H5" s="44"/>
      <c r="I5" s="44"/>
    </row>
    <row r="6" spans="1:9" x14ac:dyDescent="0.25">
      <c r="A6" s="43" t="s">
        <v>2</v>
      </c>
      <c r="B6" s="43"/>
      <c r="C6" s="41" t="s">
        <v>7</v>
      </c>
      <c r="D6" s="41"/>
      <c r="E6" s="42" t="s">
        <v>12</v>
      </c>
      <c r="F6" s="42"/>
      <c r="G6" s="39" t="s">
        <v>126</v>
      </c>
      <c r="H6" s="39"/>
      <c r="I6" s="39"/>
    </row>
    <row r="7" spans="1:9" x14ac:dyDescent="0.25">
      <c r="A7" s="43" t="s">
        <v>3</v>
      </c>
      <c r="B7" s="43"/>
      <c r="C7" s="41" t="s">
        <v>141</v>
      </c>
      <c r="D7" s="41"/>
      <c r="E7" s="41"/>
      <c r="F7" s="41"/>
      <c r="G7" s="41"/>
      <c r="H7" s="41"/>
      <c r="I7" s="41"/>
    </row>
    <row r="8" spans="1:9" x14ac:dyDescent="0.25">
      <c r="A8" s="43" t="s">
        <v>4</v>
      </c>
      <c r="B8" s="43"/>
      <c r="C8" s="41" t="s">
        <v>142</v>
      </c>
      <c r="D8" s="41"/>
      <c r="E8" s="41"/>
      <c r="F8" s="41"/>
      <c r="G8" s="41"/>
      <c r="H8" s="41"/>
      <c r="I8" s="41"/>
    </row>
    <row r="9" spans="1:9" x14ac:dyDescent="0.25">
      <c r="A9" s="43" t="s">
        <v>5</v>
      </c>
      <c r="B9" s="43"/>
      <c r="C9" s="45">
        <v>0.25</v>
      </c>
      <c r="D9" s="45"/>
      <c r="E9" s="42" t="s">
        <v>11</v>
      </c>
      <c r="F9" s="42"/>
      <c r="G9" s="40">
        <v>0.90210000000000001</v>
      </c>
      <c r="H9" s="40"/>
      <c r="I9" s="40"/>
    </row>
    <row r="10" spans="1:9" x14ac:dyDescent="0.25">
      <c r="A10" s="46" t="s">
        <v>6</v>
      </c>
      <c r="B10" s="46"/>
      <c r="C10" s="41" t="s">
        <v>8</v>
      </c>
      <c r="D10" s="41"/>
      <c r="E10" s="42" t="s">
        <v>10</v>
      </c>
      <c r="F10" s="42"/>
      <c r="G10" s="39" t="s">
        <v>16</v>
      </c>
      <c r="H10" s="39"/>
      <c r="I10" s="39"/>
    </row>
    <row r="12" spans="1:9" ht="15" customHeight="1" x14ac:dyDescent="0.25">
      <c r="A12" s="32" t="s">
        <v>13</v>
      </c>
      <c r="B12" s="32" t="s">
        <v>14</v>
      </c>
      <c r="C12" s="32" t="s">
        <v>15</v>
      </c>
      <c r="D12" s="32" t="s">
        <v>17</v>
      </c>
      <c r="E12" s="32" t="s">
        <v>18</v>
      </c>
    </row>
    <row r="13" spans="1:9" x14ac:dyDescent="0.25">
      <c r="A13" s="32"/>
      <c r="B13" s="32"/>
      <c r="C13" s="32"/>
      <c r="D13" s="32"/>
      <c r="E13" s="32"/>
    </row>
    <row r="14" spans="1:9" s="6" customFormat="1" x14ac:dyDescent="0.25">
      <c r="A14" s="7">
        <v>1</v>
      </c>
      <c r="B14" s="7" t="s">
        <v>117</v>
      </c>
      <c r="C14" s="18" t="s">
        <v>118</v>
      </c>
      <c r="D14" s="19"/>
      <c r="E14" s="20"/>
    </row>
    <row r="15" spans="1:9" ht="30" x14ac:dyDescent="0.25">
      <c r="A15" s="4" t="s">
        <v>22</v>
      </c>
      <c r="B15" s="8" t="s">
        <v>23</v>
      </c>
      <c r="C15" s="3" t="s">
        <v>24</v>
      </c>
      <c r="D15" s="4" t="s">
        <v>25</v>
      </c>
      <c r="E15" s="9">
        <v>3</v>
      </c>
    </row>
    <row r="16" spans="1:9" ht="30" x14ac:dyDescent="0.25">
      <c r="A16" s="4" t="s">
        <v>120</v>
      </c>
      <c r="B16" s="8" t="s">
        <v>146</v>
      </c>
      <c r="C16" s="11" t="s">
        <v>148</v>
      </c>
      <c r="D16" s="4" t="s">
        <v>25</v>
      </c>
      <c r="E16" s="9">
        <v>3.75</v>
      </c>
    </row>
    <row r="17" spans="1:7" ht="30" x14ac:dyDescent="0.25">
      <c r="A17" s="4" t="s">
        <v>165</v>
      </c>
      <c r="B17" s="8" t="s">
        <v>147</v>
      </c>
      <c r="C17" s="11" t="s">
        <v>180</v>
      </c>
      <c r="D17" s="4" t="s">
        <v>25</v>
      </c>
      <c r="E17" s="9">
        <v>13.5</v>
      </c>
    </row>
    <row r="18" spans="1:7" ht="30" x14ac:dyDescent="0.25">
      <c r="A18" s="4" t="s">
        <v>166</v>
      </c>
      <c r="B18" s="8" t="s">
        <v>143</v>
      </c>
      <c r="C18" s="11" t="s">
        <v>144</v>
      </c>
      <c r="D18" s="4" t="s">
        <v>30</v>
      </c>
      <c r="E18" s="9">
        <f>(F18+G18)*2</f>
        <v>15.2</v>
      </c>
      <c r="F18" s="48">
        <f>(12.7*2*0.2)</f>
        <v>5.08</v>
      </c>
      <c r="G18" s="48">
        <f>(7*1.8*0.2)</f>
        <v>2.52</v>
      </c>
    </row>
    <row r="19" spans="1:7" ht="30" x14ac:dyDescent="0.25">
      <c r="A19" s="4" t="s">
        <v>167</v>
      </c>
      <c r="B19" s="8" t="s">
        <v>119</v>
      </c>
      <c r="C19" s="11" t="s">
        <v>145</v>
      </c>
      <c r="D19" s="4" t="s">
        <v>30</v>
      </c>
      <c r="E19" s="9">
        <f>F19+G19</f>
        <v>6.0200000000000005</v>
      </c>
      <c r="F19" s="48">
        <v>5.26</v>
      </c>
      <c r="G19" s="48">
        <f>(17*0.8*0.1)-0.6</f>
        <v>0.76000000000000034</v>
      </c>
    </row>
    <row r="20" spans="1:7" x14ac:dyDescent="0.25">
      <c r="A20" s="22"/>
      <c r="B20" s="23"/>
      <c r="C20" s="23"/>
      <c r="D20" s="23"/>
      <c r="E20" s="24"/>
    </row>
    <row r="21" spans="1:7" s="6" customFormat="1" x14ac:dyDescent="0.25">
      <c r="A21" s="7">
        <v>2</v>
      </c>
      <c r="B21" s="10" t="s">
        <v>26</v>
      </c>
      <c r="C21" s="18" t="s">
        <v>27</v>
      </c>
      <c r="D21" s="19"/>
      <c r="E21" s="20"/>
    </row>
    <row r="22" spans="1:7" ht="30" x14ac:dyDescent="0.25">
      <c r="A22" s="4" t="s">
        <v>29</v>
      </c>
      <c r="B22" s="8" t="s">
        <v>32</v>
      </c>
      <c r="C22" s="11" t="s">
        <v>149</v>
      </c>
      <c r="D22" s="4" t="s">
        <v>28</v>
      </c>
      <c r="E22" s="9">
        <v>63</v>
      </c>
    </row>
    <row r="23" spans="1:7" ht="30" x14ac:dyDescent="0.25">
      <c r="A23" s="4" t="s">
        <v>130</v>
      </c>
      <c r="B23" s="8" t="s">
        <v>129</v>
      </c>
      <c r="C23" s="11" t="s">
        <v>150</v>
      </c>
      <c r="D23" s="4" t="s">
        <v>35</v>
      </c>
      <c r="E23" s="9">
        <v>67.03</v>
      </c>
    </row>
    <row r="24" spans="1:7" ht="30" x14ac:dyDescent="0.25">
      <c r="A24" s="4" t="s">
        <v>31</v>
      </c>
      <c r="B24" s="8" t="s">
        <v>34</v>
      </c>
      <c r="C24" s="11" t="s">
        <v>151</v>
      </c>
      <c r="D24" s="4" t="s">
        <v>35</v>
      </c>
      <c r="E24" s="9">
        <v>180.19</v>
      </c>
    </row>
    <row r="25" spans="1:7" ht="30" x14ac:dyDescent="0.25">
      <c r="A25" s="4" t="s">
        <v>131</v>
      </c>
      <c r="B25" s="8" t="s">
        <v>33</v>
      </c>
      <c r="C25" s="11" t="s">
        <v>152</v>
      </c>
      <c r="D25" s="4" t="s">
        <v>35</v>
      </c>
      <c r="E25" s="9">
        <v>39.79</v>
      </c>
    </row>
    <row r="26" spans="1:7" ht="45" x14ac:dyDescent="0.25">
      <c r="A26" s="4" t="s">
        <v>36</v>
      </c>
      <c r="B26" s="8" t="s">
        <v>127</v>
      </c>
      <c r="C26" s="11" t="s">
        <v>153</v>
      </c>
      <c r="D26" s="4" t="s">
        <v>25</v>
      </c>
      <c r="E26" s="9">
        <v>29.01</v>
      </c>
    </row>
    <row r="27" spans="1:7" ht="45" x14ac:dyDescent="0.25">
      <c r="A27" s="4" t="s">
        <v>37</v>
      </c>
      <c r="B27" s="8" t="s">
        <v>154</v>
      </c>
      <c r="C27" s="11" t="s">
        <v>155</v>
      </c>
      <c r="D27" s="4" t="s">
        <v>30</v>
      </c>
      <c r="E27" s="9">
        <v>2.36</v>
      </c>
    </row>
    <row r="28" spans="1:7" ht="30" x14ac:dyDescent="0.25">
      <c r="A28" s="4" t="s">
        <v>38</v>
      </c>
      <c r="B28" s="8" t="s">
        <v>40</v>
      </c>
      <c r="C28" s="11" t="s">
        <v>41</v>
      </c>
      <c r="D28" s="4" t="s">
        <v>30</v>
      </c>
      <c r="E28" s="9">
        <f>E27</f>
        <v>2.36</v>
      </c>
    </row>
    <row r="29" spans="1:7" ht="30" x14ac:dyDescent="0.25">
      <c r="A29" s="4" t="s">
        <v>39</v>
      </c>
      <c r="B29" s="8" t="s">
        <v>42</v>
      </c>
      <c r="C29" s="11" t="s">
        <v>43</v>
      </c>
      <c r="D29" s="4" t="s">
        <v>25</v>
      </c>
      <c r="E29" s="9">
        <v>36.86</v>
      </c>
    </row>
    <row r="30" spans="1:7" x14ac:dyDescent="0.25">
      <c r="A30" s="22"/>
      <c r="B30" s="23"/>
      <c r="C30" s="23"/>
      <c r="D30" s="23"/>
      <c r="E30" s="24"/>
    </row>
    <row r="31" spans="1:7" x14ac:dyDescent="0.25">
      <c r="A31" s="7">
        <v>3</v>
      </c>
      <c r="B31" s="10" t="s">
        <v>44</v>
      </c>
      <c r="C31" s="18" t="s">
        <v>45</v>
      </c>
      <c r="D31" s="19"/>
      <c r="E31" s="20"/>
    </row>
    <row r="32" spans="1:7" ht="75" x14ac:dyDescent="0.25">
      <c r="A32" s="4" t="s">
        <v>46</v>
      </c>
      <c r="B32" s="8" t="s">
        <v>128</v>
      </c>
      <c r="C32" s="11" t="s">
        <v>156</v>
      </c>
      <c r="D32" s="4" t="s">
        <v>25</v>
      </c>
      <c r="E32" s="9">
        <v>30.24</v>
      </c>
    </row>
    <row r="33" spans="1:7" ht="60" x14ac:dyDescent="0.25">
      <c r="A33" s="4" t="s">
        <v>50</v>
      </c>
      <c r="B33" s="8" t="s">
        <v>47</v>
      </c>
      <c r="C33" s="11" t="s">
        <v>157</v>
      </c>
      <c r="D33" s="4" t="s">
        <v>35</v>
      </c>
      <c r="E33" s="9">
        <v>95.2</v>
      </c>
    </row>
    <row r="34" spans="1:7" ht="60" x14ac:dyDescent="0.25">
      <c r="A34" s="4" t="s">
        <v>51</v>
      </c>
      <c r="B34" s="8" t="s">
        <v>48</v>
      </c>
      <c r="C34" s="11" t="s">
        <v>158</v>
      </c>
      <c r="D34" s="4" t="s">
        <v>35</v>
      </c>
      <c r="E34" s="9">
        <v>23.66</v>
      </c>
    </row>
    <row r="35" spans="1:7" ht="60" x14ac:dyDescent="0.25">
      <c r="A35" s="4" t="s">
        <v>52</v>
      </c>
      <c r="B35" s="8" t="s">
        <v>49</v>
      </c>
      <c r="C35" s="11" t="s">
        <v>159</v>
      </c>
      <c r="D35" s="4" t="s">
        <v>30</v>
      </c>
      <c r="E35" s="9">
        <v>1.46</v>
      </c>
    </row>
    <row r="36" spans="1:7" ht="30" x14ac:dyDescent="0.25">
      <c r="A36" s="4" t="s">
        <v>53</v>
      </c>
      <c r="B36" s="8" t="s">
        <v>160</v>
      </c>
      <c r="C36" s="11" t="s">
        <v>161</v>
      </c>
      <c r="D36" s="4" t="s">
        <v>25</v>
      </c>
      <c r="E36" s="9">
        <v>19.34</v>
      </c>
    </row>
    <row r="37" spans="1:7" ht="45" x14ac:dyDescent="0.25">
      <c r="A37" s="4" t="s">
        <v>54</v>
      </c>
      <c r="B37" s="8" t="s">
        <v>154</v>
      </c>
      <c r="C37" s="11" t="s">
        <v>155</v>
      </c>
      <c r="D37" s="4" t="s">
        <v>30</v>
      </c>
      <c r="E37" s="9">
        <v>0.99</v>
      </c>
    </row>
    <row r="38" spans="1:7" ht="45" x14ac:dyDescent="0.25">
      <c r="A38" s="4" t="s">
        <v>55</v>
      </c>
      <c r="B38" s="8" t="s">
        <v>162</v>
      </c>
      <c r="C38" s="11" t="s">
        <v>163</v>
      </c>
      <c r="D38" s="4" t="s">
        <v>30</v>
      </c>
      <c r="E38" s="9">
        <f>E37</f>
        <v>0.99</v>
      </c>
    </row>
    <row r="39" spans="1:7" x14ac:dyDescent="0.25">
      <c r="A39" s="22"/>
      <c r="B39" s="23"/>
      <c r="C39" s="23"/>
      <c r="D39" s="23"/>
      <c r="E39" s="24"/>
    </row>
    <row r="40" spans="1:7" x14ac:dyDescent="0.25">
      <c r="A40" s="7">
        <v>4</v>
      </c>
      <c r="B40" s="7" t="s">
        <v>56</v>
      </c>
      <c r="C40" s="18" t="s">
        <v>57</v>
      </c>
      <c r="D40" s="19"/>
      <c r="E40" s="20"/>
    </row>
    <row r="41" spans="1:7" ht="75" x14ac:dyDescent="0.25">
      <c r="A41" s="4" t="s">
        <v>59</v>
      </c>
      <c r="B41" s="8" t="s">
        <v>170</v>
      </c>
      <c r="C41" s="11" t="s">
        <v>171</v>
      </c>
      <c r="D41" s="4" t="s">
        <v>25</v>
      </c>
      <c r="E41" s="9">
        <f>F41+G41</f>
        <v>43.1</v>
      </c>
      <c r="F41" s="48">
        <v>43.1</v>
      </c>
      <c r="G41" s="48"/>
    </row>
    <row r="42" spans="1:7" ht="90" x14ac:dyDescent="0.25">
      <c r="A42" s="4" t="s">
        <v>60</v>
      </c>
      <c r="B42" s="8" t="s">
        <v>58</v>
      </c>
      <c r="C42" s="11" t="s">
        <v>164</v>
      </c>
      <c r="D42" s="4" t="s">
        <v>25</v>
      </c>
      <c r="E42" s="9">
        <f>F42+G42</f>
        <v>38.019999999999996</v>
      </c>
      <c r="F42" s="48">
        <v>32.4</v>
      </c>
      <c r="G42" s="48">
        <v>5.62</v>
      </c>
    </row>
    <row r="43" spans="1:7" ht="30" x14ac:dyDescent="0.25">
      <c r="A43" s="4" t="s">
        <v>173</v>
      </c>
      <c r="B43" s="8" t="s">
        <v>137</v>
      </c>
      <c r="C43" s="11" t="s">
        <v>168</v>
      </c>
      <c r="D43" s="4" t="s">
        <v>28</v>
      </c>
      <c r="E43" s="9">
        <v>2</v>
      </c>
    </row>
    <row r="44" spans="1:7" ht="30" x14ac:dyDescent="0.25">
      <c r="A44" s="4" t="s">
        <v>174</v>
      </c>
      <c r="B44" s="8" t="s">
        <v>138</v>
      </c>
      <c r="C44" s="11" t="s">
        <v>169</v>
      </c>
      <c r="D44" s="4" t="s">
        <v>28</v>
      </c>
      <c r="E44" s="9">
        <v>9.0500000000000007</v>
      </c>
    </row>
    <row r="45" spans="1:7" ht="45" x14ac:dyDescent="0.25">
      <c r="A45" s="4" t="s">
        <v>175</v>
      </c>
      <c r="B45" s="8" t="s">
        <v>139</v>
      </c>
      <c r="C45" s="11" t="s">
        <v>172</v>
      </c>
      <c r="D45" s="4" t="s">
        <v>28</v>
      </c>
      <c r="E45" s="9">
        <f>E44</f>
        <v>9.0500000000000007</v>
      </c>
    </row>
    <row r="46" spans="1:7" x14ac:dyDescent="0.25">
      <c r="A46" s="22"/>
      <c r="B46" s="23"/>
      <c r="C46" s="23"/>
      <c r="D46" s="23"/>
      <c r="E46" s="24"/>
    </row>
    <row r="47" spans="1:7" x14ac:dyDescent="0.25">
      <c r="A47" s="7">
        <v>5</v>
      </c>
      <c r="B47" s="7" t="s">
        <v>61</v>
      </c>
      <c r="C47" s="18" t="s">
        <v>62</v>
      </c>
      <c r="D47" s="19"/>
      <c r="E47" s="20"/>
    </row>
    <row r="48" spans="1:7" ht="60" x14ac:dyDescent="0.25">
      <c r="A48" s="4" t="s">
        <v>63</v>
      </c>
      <c r="B48" s="8" t="s">
        <v>176</v>
      </c>
      <c r="C48" s="11" t="s">
        <v>177</v>
      </c>
      <c r="D48" s="4" t="s">
        <v>25</v>
      </c>
      <c r="E48" s="9">
        <v>4.2</v>
      </c>
    </row>
    <row r="49" spans="1:5" ht="30" x14ac:dyDescent="0.25">
      <c r="A49" s="4" t="s">
        <v>65</v>
      </c>
      <c r="B49" s="8" t="s">
        <v>178</v>
      </c>
      <c r="C49" s="11" t="s">
        <v>179</v>
      </c>
      <c r="D49" s="4" t="s">
        <v>64</v>
      </c>
      <c r="E49" s="9">
        <v>3</v>
      </c>
    </row>
    <row r="50" spans="1:5" x14ac:dyDescent="0.25">
      <c r="A50" s="22"/>
      <c r="B50" s="23"/>
      <c r="C50" s="23"/>
      <c r="D50" s="23"/>
      <c r="E50" s="24"/>
    </row>
    <row r="51" spans="1:5" x14ac:dyDescent="0.25">
      <c r="A51" s="7">
        <v>6</v>
      </c>
      <c r="B51" s="7" t="s">
        <v>66</v>
      </c>
      <c r="C51" s="18" t="s">
        <v>67</v>
      </c>
      <c r="D51" s="19"/>
      <c r="E51" s="20"/>
    </row>
    <row r="52" spans="1:5" ht="45" x14ac:dyDescent="0.25">
      <c r="A52" s="4" t="s">
        <v>68</v>
      </c>
      <c r="B52" s="8" t="s">
        <v>240</v>
      </c>
      <c r="C52" s="11" t="s">
        <v>181</v>
      </c>
      <c r="D52" s="4" t="s">
        <v>35</v>
      </c>
      <c r="E52" s="9">
        <v>185.06</v>
      </c>
    </row>
    <row r="53" spans="1:5" ht="30" x14ac:dyDescent="0.25">
      <c r="A53" s="4" t="s">
        <v>69</v>
      </c>
      <c r="B53" s="8" t="s">
        <v>182</v>
      </c>
      <c r="C53" s="11" t="s">
        <v>183</v>
      </c>
      <c r="D53" s="4" t="s">
        <v>25</v>
      </c>
      <c r="E53" s="9">
        <v>77.180000000000007</v>
      </c>
    </row>
    <row r="54" spans="1:5" ht="45" x14ac:dyDescent="0.25">
      <c r="A54" s="4" t="s">
        <v>73</v>
      </c>
      <c r="B54" s="8" t="s">
        <v>238</v>
      </c>
      <c r="C54" s="11" t="s">
        <v>239</v>
      </c>
      <c r="D54" s="4" t="s">
        <v>28</v>
      </c>
      <c r="E54" s="9">
        <v>5.3</v>
      </c>
    </row>
    <row r="55" spans="1:5" ht="45" x14ac:dyDescent="0.25">
      <c r="A55" s="4" t="s">
        <v>237</v>
      </c>
      <c r="B55" s="8" t="s">
        <v>74</v>
      </c>
      <c r="C55" s="11" t="s">
        <v>75</v>
      </c>
      <c r="D55" s="4" t="s">
        <v>28</v>
      </c>
      <c r="E55" s="9">
        <v>11.8</v>
      </c>
    </row>
    <row r="56" spans="1:5" x14ac:dyDescent="0.25">
      <c r="A56" s="22"/>
      <c r="B56" s="23"/>
      <c r="C56" s="23"/>
      <c r="D56" s="23"/>
      <c r="E56" s="24"/>
    </row>
    <row r="57" spans="1:5" x14ac:dyDescent="0.25">
      <c r="A57" s="7">
        <v>7</v>
      </c>
      <c r="B57" s="7" t="s">
        <v>70</v>
      </c>
      <c r="C57" s="18" t="s">
        <v>71</v>
      </c>
      <c r="D57" s="19"/>
      <c r="E57" s="20"/>
    </row>
    <row r="58" spans="1:5" x14ac:dyDescent="0.25">
      <c r="A58" s="15" t="s">
        <v>72</v>
      </c>
      <c r="B58" s="15" t="s">
        <v>85</v>
      </c>
      <c r="C58" s="25" t="s">
        <v>86</v>
      </c>
      <c r="D58" s="26"/>
      <c r="E58" s="27"/>
    </row>
    <row r="59" spans="1:5" ht="30" x14ac:dyDescent="0.25">
      <c r="A59" s="12" t="s">
        <v>76</v>
      </c>
      <c r="B59" s="8" t="s">
        <v>89</v>
      </c>
      <c r="C59" s="11" t="s">
        <v>184</v>
      </c>
      <c r="D59" s="12" t="s">
        <v>28</v>
      </c>
      <c r="E59" s="14">
        <v>5</v>
      </c>
    </row>
    <row r="60" spans="1:5" ht="60" x14ac:dyDescent="0.25">
      <c r="A60" s="12" t="s">
        <v>77</v>
      </c>
      <c r="B60" s="8" t="s">
        <v>192</v>
      </c>
      <c r="C60" s="11" t="s">
        <v>193</v>
      </c>
      <c r="D60" s="12" t="s">
        <v>64</v>
      </c>
      <c r="E60" s="14">
        <v>1</v>
      </c>
    </row>
    <row r="61" spans="1:5" ht="30" x14ac:dyDescent="0.25">
      <c r="A61" s="12" t="s">
        <v>78</v>
      </c>
      <c r="B61" s="8" t="s">
        <v>88</v>
      </c>
      <c r="C61" s="11" t="s">
        <v>191</v>
      </c>
      <c r="D61" s="12" t="s">
        <v>64</v>
      </c>
      <c r="E61" s="14">
        <v>1</v>
      </c>
    </row>
    <row r="62" spans="1:5" ht="30" x14ac:dyDescent="0.25">
      <c r="A62" s="12" t="s">
        <v>79</v>
      </c>
      <c r="B62" s="8" t="s">
        <v>194</v>
      </c>
      <c r="C62" s="11" t="s">
        <v>195</v>
      </c>
      <c r="D62" s="12" t="s">
        <v>64</v>
      </c>
      <c r="E62" s="14">
        <v>1</v>
      </c>
    </row>
    <row r="63" spans="1:5" ht="30" x14ac:dyDescent="0.25">
      <c r="A63" s="12" t="s">
        <v>80</v>
      </c>
      <c r="B63" s="8" t="s">
        <v>196</v>
      </c>
      <c r="C63" s="11" t="s">
        <v>197</v>
      </c>
      <c r="D63" s="12" t="s">
        <v>64</v>
      </c>
      <c r="E63" s="14">
        <v>1</v>
      </c>
    </row>
    <row r="64" spans="1:5" ht="45" x14ac:dyDescent="0.25">
      <c r="A64" s="12" t="s">
        <v>81</v>
      </c>
      <c r="B64" s="8" t="s">
        <v>198</v>
      </c>
      <c r="C64" s="11" t="s">
        <v>199</v>
      </c>
      <c r="D64" s="12" t="s">
        <v>64</v>
      </c>
      <c r="E64" s="14">
        <v>2</v>
      </c>
    </row>
    <row r="65" spans="1:7" ht="30" x14ac:dyDescent="0.25">
      <c r="A65" s="12" t="s">
        <v>82</v>
      </c>
      <c r="B65" s="8" t="s">
        <v>90</v>
      </c>
      <c r="C65" s="11" t="s">
        <v>185</v>
      </c>
      <c r="D65" s="12" t="s">
        <v>64</v>
      </c>
      <c r="E65" s="14">
        <v>8</v>
      </c>
    </row>
    <row r="66" spans="1:7" ht="45" x14ac:dyDescent="0.25">
      <c r="A66" s="12" t="s">
        <v>83</v>
      </c>
      <c r="B66" s="8" t="s">
        <v>200</v>
      </c>
      <c r="C66" s="11" t="s">
        <v>201</v>
      </c>
      <c r="D66" s="12" t="s">
        <v>64</v>
      </c>
      <c r="E66" s="14">
        <v>3</v>
      </c>
    </row>
    <row r="67" spans="1:7" ht="45" x14ac:dyDescent="0.25">
      <c r="A67" s="12" t="s">
        <v>84</v>
      </c>
      <c r="B67" s="8" t="s">
        <v>202</v>
      </c>
      <c r="C67" s="11" t="s">
        <v>203</v>
      </c>
      <c r="D67" s="12" t="s">
        <v>64</v>
      </c>
      <c r="E67" s="14">
        <v>5</v>
      </c>
    </row>
    <row r="68" spans="1:7" ht="45" x14ac:dyDescent="0.25">
      <c r="A68" s="12" t="s">
        <v>87</v>
      </c>
      <c r="B68" s="8" t="s">
        <v>204</v>
      </c>
      <c r="C68" s="11" t="s">
        <v>205</v>
      </c>
      <c r="D68" s="12" t="s">
        <v>28</v>
      </c>
      <c r="E68" s="14">
        <v>82</v>
      </c>
    </row>
    <row r="69" spans="1:7" ht="45" x14ac:dyDescent="0.25">
      <c r="A69" s="12" t="s">
        <v>125</v>
      </c>
      <c r="B69" s="8" t="s">
        <v>206</v>
      </c>
      <c r="C69" s="11" t="s">
        <v>186</v>
      </c>
      <c r="D69" s="12" t="s">
        <v>28</v>
      </c>
      <c r="E69" s="14">
        <v>16</v>
      </c>
    </row>
    <row r="70" spans="1:7" ht="45" x14ac:dyDescent="0.25">
      <c r="A70" s="12" t="s">
        <v>211</v>
      </c>
      <c r="B70" s="8" t="s">
        <v>94</v>
      </c>
      <c r="C70" s="11" t="s">
        <v>187</v>
      </c>
      <c r="D70" s="12" t="s">
        <v>64</v>
      </c>
      <c r="E70" s="14">
        <v>3</v>
      </c>
    </row>
    <row r="71" spans="1:7" ht="45" x14ac:dyDescent="0.25">
      <c r="A71" s="12" t="s">
        <v>212</v>
      </c>
      <c r="B71" s="8" t="s">
        <v>207</v>
      </c>
      <c r="C71" s="11" t="s">
        <v>208</v>
      </c>
      <c r="D71" s="12" t="s">
        <v>64</v>
      </c>
      <c r="E71" s="14">
        <v>5</v>
      </c>
    </row>
    <row r="72" spans="1:7" ht="45" x14ac:dyDescent="0.25">
      <c r="A72" s="12" t="s">
        <v>213</v>
      </c>
      <c r="B72" s="8" t="s">
        <v>92</v>
      </c>
      <c r="C72" s="11" t="s">
        <v>188</v>
      </c>
      <c r="D72" s="12" t="s">
        <v>28</v>
      </c>
      <c r="E72" s="14">
        <v>80</v>
      </c>
    </row>
    <row r="73" spans="1:7" ht="45" x14ac:dyDescent="0.25">
      <c r="A73" s="12" t="s">
        <v>214</v>
      </c>
      <c r="B73" s="8" t="s">
        <v>93</v>
      </c>
      <c r="C73" s="11" t="s">
        <v>189</v>
      </c>
      <c r="D73" s="12" t="s">
        <v>28</v>
      </c>
      <c r="E73" s="14">
        <v>144</v>
      </c>
    </row>
    <row r="74" spans="1:7" ht="45" x14ac:dyDescent="0.25">
      <c r="A74" s="12" t="s">
        <v>215</v>
      </c>
      <c r="B74" s="8" t="s">
        <v>209</v>
      </c>
      <c r="C74" s="11" t="s">
        <v>210</v>
      </c>
      <c r="D74" s="12" t="s">
        <v>28</v>
      </c>
      <c r="E74" s="14">
        <v>44</v>
      </c>
    </row>
    <row r="75" spans="1:7" ht="45" x14ac:dyDescent="0.25">
      <c r="A75" s="12" t="s">
        <v>216</v>
      </c>
      <c r="B75" s="8" t="s">
        <v>91</v>
      </c>
      <c r="C75" s="11" t="s">
        <v>190</v>
      </c>
      <c r="D75" s="12" t="s">
        <v>28</v>
      </c>
      <c r="E75" s="14">
        <f>E59</f>
        <v>5</v>
      </c>
    </row>
    <row r="76" spans="1:7" ht="45" x14ac:dyDescent="0.25">
      <c r="A76" s="12" t="s">
        <v>217</v>
      </c>
      <c r="B76" s="8" t="s">
        <v>132</v>
      </c>
      <c r="C76" s="11" t="s">
        <v>133</v>
      </c>
      <c r="D76" s="12" t="s">
        <v>64</v>
      </c>
      <c r="E76" s="14">
        <v>8</v>
      </c>
    </row>
    <row r="77" spans="1:7" x14ac:dyDescent="0.25">
      <c r="A77" s="28"/>
      <c r="B77" s="29"/>
      <c r="C77" s="29"/>
      <c r="D77" s="29"/>
      <c r="E77" s="30"/>
    </row>
    <row r="78" spans="1:7" x14ac:dyDescent="0.25">
      <c r="A78" s="7">
        <v>8</v>
      </c>
      <c r="B78" s="7" t="s">
        <v>98</v>
      </c>
      <c r="C78" s="18" t="s">
        <v>99</v>
      </c>
      <c r="D78" s="19"/>
      <c r="E78" s="20"/>
    </row>
    <row r="79" spans="1:7" x14ac:dyDescent="0.25">
      <c r="A79" s="15" t="s">
        <v>95</v>
      </c>
      <c r="B79" s="15" t="s">
        <v>101</v>
      </c>
      <c r="C79" s="25" t="s">
        <v>102</v>
      </c>
      <c r="D79" s="26"/>
      <c r="E79" s="27"/>
    </row>
    <row r="80" spans="1:7" ht="45" x14ac:dyDescent="0.25">
      <c r="A80" s="4" t="s">
        <v>220</v>
      </c>
      <c r="B80" s="8" t="s">
        <v>218</v>
      </c>
      <c r="C80" s="11" t="s">
        <v>241</v>
      </c>
      <c r="D80" s="4" t="s">
        <v>25</v>
      </c>
      <c r="E80" s="9">
        <f>F80+G80</f>
        <v>162.24</v>
      </c>
      <c r="F80" s="48">
        <f>E41*2</f>
        <v>86.2</v>
      </c>
      <c r="G80" s="48">
        <f>E42*2</f>
        <v>76.039999999999992</v>
      </c>
    </row>
    <row r="81" spans="1:18" ht="45" x14ac:dyDescent="0.25">
      <c r="A81" s="4" t="s">
        <v>221</v>
      </c>
      <c r="B81" s="8" t="s">
        <v>219</v>
      </c>
      <c r="C81" s="11" t="s">
        <v>242</v>
      </c>
      <c r="D81" s="4" t="s">
        <v>25</v>
      </c>
      <c r="E81" s="9">
        <f>F80</f>
        <v>86.2</v>
      </c>
    </row>
    <row r="82" spans="1:18" x14ac:dyDescent="0.25">
      <c r="A82" s="22"/>
      <c r="B82" s="23"/>
      <c r="C82" s="23"/>
      <c r="D82" s="23"/>
      <c r="E82" s="24"/>
    </row>
    <row r="83" spans="1:18" x14ac:dyDescent="0.25">
      <c r="A83" s="15" t="s">
        <v>96</v>
      </c>
      <c r="B83" s="15" t="s">
        <v>104</v>
      </c>
      <c r="C83" s="25" t="s">
        <v>105</v>
      </c>
      <c r="D83" s="26"/>
      <c r="E83" s="27"/>
    </row>
    <row r="84" spans="1:18" ht="45" x14ac:dyDescent="0.25">
      <c r="A84" s="4" t="s">
        <v>226</v>
      </c>
      <c r="B84" s="8" t="s">
        <v>222</v>
      </c>
      <c r="C84" s="11" t="s">
        <v>223</v>
      </c>
      <c r="D84" s="4" t="s">
        <v>25</v>
      </c>
      <c r="E84" s="9">
        <v>71.52</v>
      </c>
    </row>
    <row r="85" spans="1:18" ht="45" x14ac:dyDescent="0.25">
      <c r="A85" s="4" t="s">
        <v>227</v>
      </c>
      <c r="B85" s="8" t="s">
        <v>224</v>
      </c>
      <c r="C85" s="11" t="s">
        <v>225</v>
      </c>
      <c r="D85" s="4" t="s">
        <v>25</v>
      </c>
      <c r="E85" s="9">
        <f>E84</f>
        <v>71.52</v>
      </c>
    </row>
    <row r="86" spans="1:18" x14ac:dyDescent="0.25">
      <c r="A86" s="22"/>
      <c r="B86" s="23"/>
      <c r="C86" s="23"/>
      <c r="D86" s="23"/>
      <c r="E86" s="24"/>
    </row>
    <row r="87" spans="1:18" x14ac:dyDescent="0.25">
      <c r="A87" s="15" t="s">
        <v>97</v>
      </c>
      <c r="B87" s="15" t="s">
        <v>107</v>
      </c>
      <c r="C87" s="25" t="s">
        <v>108</v>
      </c>
      <c r="D87" s="26"/>
      <c r="E87" s="27"/>
    </row>
    <row r="88" spans="1:18" ht="30" x14ac:dyDescent="0.25">
      <c r="A88" s="4" t="s">
        <v>230</v>
      </c>
      <c r="B88" s="8" t="s">
        <v>228</v>
      </c>
      <c r="C88" s="11" t="s">
        <v>229</v>
      </c>
      <c r="D88" s="4" t="s">
        <v>25</v>
      </c>
      <c r="E88" s="9">
        <v>39.25</v>
      </c>
    </row>
    <row r="89" spans="1:18" x14ac:dyDescent="0.25">
      <c r="A89" s="22"/>
      <c r="B89" s="23"/>
      <c r="C89" s="23"/>
      <c r="D89" s="23"/>
      <c r="E89" s="24"/>
    </row>
    <row r="90" spans="1:18" x14ac:dyDescent="0.25">
      <c r="A90" s="7">
        <v>9</v>
      </c>
      <c r="B90" s="7" t="s">
        <v>109</v>
      </c>
      <c r="C90" s="18" t="s">
        <v>110</v>
      </c>
      <c r="D90" s="19"/>
      <c r="E90" s="20"/>
    </row>
    <row r="91" spans="1:18" ht="30" x14ac:dyDescent="0.25">
      <c r="A91" s="4" t="s">
        <v>100</v>
      </c>
      <c r="B91" s="8" t="s">
        <v>111</v>
      </c>
      <c r="C91" s="11" t="s">
        <v>231</v>
      </c>
      <c r="D91" s="4" t="s">
        <v>25</v>
      </c>
      <c r="E91" s="9">
        <f>SUM(F91:H91)</f>
        <v>148.74</v>
      </c>
      <c r="F91" s="48">
        <v>86.2</v>
      </c>
      <c r="G91" s="48">
        <v>31.22</v>
      </c>
      <c r="H91" s="48">
        <v>31.32</v>
      </c>
    </row>
    <row r="92" spans="1:18" ht="30" x14ac:dyDescent="0.25">
      <c r="A92" s="4" t="s">
        <v>103</v>
      </c>
      <c r="B92" s="8" t="s">
        <v>135</v>
      </c>
      <c r="C92" s="11" t="s">
        <v>136</v>
      </c>
      <c r="D92" s="4" t="s">
        <v>25</v>
      </c>
      <c r="E92" s="9">
        <v>46.7</v>
      </c>
      <c r="F92" s="13"/>
      <c r="R92" s="21"/>
    </row>
    <row r="93" spans="1:18" ht="45" x14ac:dyDescent="0.25">
      <c r="A93" s="4" t="s">
        <v>106</v>
      </c>
      <c r="B93" s="8" t="s">
        <v>112</v>
      </c>
      <c r="C93" s="11" t="s">
        <v>234</v>
      </c>
      <c r="D93" s="4" t="s">
        <v>25</v>
      </c>
      <c r="E93" s="9">
        <v>495.35</v>
      </c>
      <c r="F93" s="13"/>
    </row>
    <row r="94" spans="1:18" ht="30" x14ac:dyDescent="0.25">
      <c r="A94" s="4" t="s">
        <v>235</v>
      </c>
      <c r="B94" s="8" t="s">
        <v>232</v>
      </c>
      <c r="C94" s="11" t="s">
        <v>233</v>
      </c>
      <c r="D94" s="4" t="s">
        <v>25</v>
      </c>
      <c r="E94" s="9">
        <v>17.7</v>
      </c>
    </row>
    <row r="95" spans="1:18" x14ac:dyDescent="0.25">
      <c r="A95" s="22"/>
      <c r="B95" s="23"/>
      <c r="C95" s="23"/>
      <c r="D95" s="23"/>
      <c r="E95" s="24"/>
    </row>
    <row r="96" spans="1:18" x14ac:dyDescent="0.25">
      <c r="A96" s="7">
        <v>10</v>
      </c>
      <c r="B96" s="7" t="s">
        <v>113</v>
      </c>
      <c r="C96" s="18" t="s">
        <v>114</v>
      </c>
      <c r="D96" s="19"/>
      <c r="E96" s="20"/>
    </row>
    <row r="97" spans="1:7" ht="30" x14ac:dyDescent="0.25">
      <c r="A97" s="4" t="s">
        <v>121</v>
      </c>
      <c r="B97" s="8" t="s">
        <v>115</v>
      </c>
      <c r="C97" s="11" t="s">
        <v>116</v>
      </c>
      <c r="D97" s="4" t="s">
        <v>30</v>
      </c>
      <c r="E97" s="9">
        <f>F97+G97+E18+E19</f>
        <v>23.142939999999999</v>
      </c>
      <c r="F97" s="49">
        <f>(77.13*0.2*0.03)</f>
        <v>0.46277999999999997</v>
      </c>
      <c r="G97" s="49">
        <f>(E41+E42)*0.2*0.09</f>
        <v>1.4601599999999999</v>
      </c>
    </row>
    <row r="98" spans="1:7" x14ac:dyDescent="0.25">
      <c r="A98" s="31"/>
      <c r="B98" s="31"/>
      <c r="C98" s="31"/>
      <c r="D98" s="31"/>
      <c r="E98" s="31"/>
    </row>
    <row r="99" spans="1:7" x14ac:dyDescent="0.25">
      <c r="A99" s="5"/>
      <c r="B99" s="5"/>
      <c r="C99" s="2"/>
      <c r="D99" s="5"/>
      <c r="E99" s="2"/>
    </row>
    <row r="100" spans="1:7" x14ac:dyDescent="0.25">
      <c r="A100" s="2" t="s">
        <v>236</v>
      </c>
      <c r="B100" s="5"/>
      <c r="D100" s="5"/>
      <c r="E100" s="2"/>
    </row>
    <row r="101" spans="1:7" x14ac:dyDescent="0.25">
      <c r="A101" s="5"/>
      <c r="B101" s="5"/>
      <c r="C101" s="2"/>
      <c r="D101" s="5"/>
      <c r="E101" s="2"/>
    </row>
    <row r="102" spans="1:7" x14ac:dyDescent="0.25">
      <c r="A102" s="5"/>
      <c r="B102" s="5"/>
      <c r="C102" s="2"/>
      <c r="D102" s="5"/>
      <c r="E102" s="2"/>
    </row>
    <row r="103" spans="1:7" x14ac:dyDescent="0.25">
      <c r="A103" s="5"/>
      <c r="B103" s="5"/>
      <c r="C103" s="2"/>
      <c r="D103" s="5"/>
      <c r="E103" s="2"/>
    </row>
    <row r="104" spans="1:7" x14ac:dyDescent="0.25">
      <c r="A104" s="5"/>
      <c r="B104" s="5"/>
      <c r="C104" s="2"/>
      <c r="D104" s="5"/>
      <c r="E104" s="2"/>
    </row>
    <row r="105" spans="1:7" x14ac:dyDescent="0.25">
      <c r="A105" s="5"/>
      <c r="B105" s="5"/>
      <c r="C105" s="16"/>
      <c r="D105" s="5"/>
      <c r="E105" s="2"/>
    </row>
    <row r="106" spans="1:7" x14ac:dyDescent="0.25">
      <c r="A106" s="5"/>
      <c r="B106" s="5"/>
      <c r="C106" s="17" t="s">
        <v>122</v>
      </c>
      <c r="D106" s="5"/>
      <c r="E106" s="2"/>
    </row>
    <row r="107" spans="1:7" x14ac:dyDescent="0.25">
      <c r="A107" s="5"/>
      <c r="B107" s="5"/>
      <c r="C107" s="17" t="s">
        <v>123</v>
      </c>
      <c r="D107" s="5"/>
      <c r="E107" s="2"/>
    </row>
    <row r="108" spans="1:7" x14ac:dyDescent="0.25">
      <c r="A108" s="5"/>
      <c r="B108" s="5"/>
      <c r="C108" s="17" t="s">
        <v>124</v>
      </c>
      <c r="D108" s="5"/>
      <c r="E108" s="2"/>
    </row>
  </sheetData>
  <mergeCells count="31">
    <mergeCell ref="G5:I5"/>
    <mergeCell ref="G6:I6"/>
    <mergeCell ref="G9:I9"/>
    <mergeCell ref="G10:I10"/>
    <mergeCell ref="C7:I7"/>
    <mergeCell ref="C8:I8"/>
    <mergeCell ref="A7:B7"/>
    <mergeCell ref="A8:B8"/>
    <mergeCell ref="A9:B9"/>
    <mergeCell ref="A10:B10"/>
    <mergeCell ref="C6:D6"/>
    <mergeCell ref="C9:D9"/>
    <mergeCell ref="C10:D10"/>
    <mergeCell ref="E9:F9"/>
    <mergeCell ref="E10:F10"/>
    <mergeCell ref="A4:I4"/>
    <mergeCell ref="E1:I3"/>
    <mergeCell ref="A1:B3"/>
    <mergeCell ref="C1:D1"/>
    <mergeCell ref="C2:D2"/>
    <mergeCell ref="C3:D3"/>
    <mergeCell ref="E5:F5"/>
    <mergeCell ref="E6:F6"/>
    <mergeCell ref="A5:B5"/>
    <mergeCell ref="A6:B6"/>
    <mergeCell ref="C5:D5"/>
    <mergeCell ref="A12:A13"/>
    <mergeCell ref="B12:B13"/>
    <mergeCell ref="C12:C13"/>
    <mergeCell ref="D12:D13"/>
    <mergeCell ref="E12:E13"/>
  </mergeCells>
  <phoneticPr fontId="5" type="noConversion"/>
  <printOptions horizontalCentered="1"/>
  <pageMargins left="0.39370078740157483" right="0.23622047244094491" top="0.39370078740157483" bottom="0.39370078740157483" header="0.31496062992125984" footer="0.31496062992125984"/>
  <pageSetup paperSize="9" scale="80" orientation="portrait" r:id="rId1"/>
  <rowBreaks count="3" manualBreakCount="3">
    <brk id="36" max="8" man="1"/>
    <brk id="59" max="8" man="1"/>
    <brk id="80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Golam Pereyra</dc:creator>
  <cp:lastModifiedBy>Golam Pereyra</cp:lastModifiedBy>
  <cp:lastPrinted>2020-04-01T14:42:19Z</cp:lastPrinted>
  <dcterms:created xsi:type="dcterms:W3CDTF">2020-01-22T18:55:00Z</dcterms:created>
  <dcterms:modified xsi:type="dcterms:W3CDTF">2020-04-01T14:42:24Z</dcterms:modified>
</cp:coreProperties>
</file>